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4.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5.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6.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共有\41資料部会\2025調査表発送\"/>
    </mc:Choice>
  </mc:AlternateContent>
  <xr:revisionPtr revIDLastSave="0" documentId="13_ncr:1_{2927E065-0962-40C9-8019-B235ACCB976A}" xr6:coauthVersionLast="47" xr6:coauthVersionMax="47" xr10:uidLastSave="{00000000-0000-0000-0000-000000000000}"/>
  <bookViews>
    <workbookView xWindow="-108" yWindow="-108" windowWidth="23256" windowHeight="12456" xr2:uid="{00000000-000D-0000-FFFF-FFFF00000000}"/>
  </bookViews>
  <sheets>
    <sheet name="工場・発生材" sheetId="2" r:id="rId1"/>
    <sheet name="CO2排出量" sheetId="6" r:id="rId2"/>
    <sheet name="再生中温化合材" sheetId="15" r:id="rId3"/>
    <sheet name="再生中温化合材(記入例) " sheetId="16" r:id="rId4"/>
    <sheet name="新規中温化合材" sheetId="17" r:id="rId5"/>
    <sheet name="新規中温化合材(記入例)" sheetId="18" r:id="rId6"/>
    <sheet name="Module1" sheetId="5" state="veryHidden" r:id="rId7"/>
  </sheets>
  <definedNames>
    <definedName name="_xlnm.Print_Area" localSheetId="1">CO2排出量!$A$1:$P$67</definedName>
    <definedName name="_xlnm.Print_Area" localSheetId="0">工場・発生材!$A$1:$BU$62</definedName>
    <definedName name="_xlnm.Print_Area" localSheetId="2">再生中温化合材!$A$2:$K$51</definedName>
    <definedName name="_xlnm.Print_Area" localSheetId="3">'再生中温化合材(記入例) '!$A$2:$K$51</definedName>
    <definedName name="_xlnm.Print_Area" localSheetId="4">新規中温化合材!$A$2:$K$40</definedName>
    <definedName name="_xlnm.Print_Area" localSheetId="5">'新規中温化合材(記入例)'!$A$2:$K$40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8" i="15" l="1"/>
  <c r="J37" i="17"/>
  <c r="J5" i="17"/>
  <c r="J4" i="17"/>
  <c r="J3" i="17"/>
  <c r="J2" i="17"/>
  <c r="J5" i="15"/>
  <c r="J4" i="15"/>
  <c r="J3" i="15"/>
  <c r="J2" i="15"/>
  <c r="AQ43" i="2" l="1"/>
  <c r="AY41" i="2"/>
  <c r="AP35" i="2"/>
  <c r="D37" i="2" l="1"/>
  <c r="D36" i="2"/>
  <c r="Z56" i="2" l="1"/>
  <c r="Y56" i="2"/>
  <c r="X56" i="2"/>
  <c r="W56" i="2" l="1"/>
  <c r="Z40" i="2" l="1"/>
  <c r="G48" i="6"/>
  <c r="G46" i="6"/>
  <c r="G46" i="2"/>
  <c r="F48" i="6"/>
  <c r="V55" i="6"/>
  <c r="E55" i="6" s="1"/>
  <c r="G55" i="6" s="1"/>
  <c r="V56" i="6"/>
  <c r="E56" i="6" s="1"/>
  <c r="G56" i="6" s="1"/>
  <c r="V57" i="6"/>
  <c r="E57" i="6"/>
  <c r="G57" i="6"/>
  <c r="V58" i="6"/>
  <c r="V59" i="6"/>
  <c r="V60" i="6"/>
  <c r="E60" i="6" s="1"/>
  <c r="G60" i="6" s="1"/>
  <c r="V54" i="6"/>
  <c r="E54" i="6" s="1"/>
  <c r="G54" i="6" s="1"/>
  <c r="E59" i="6"/>
  <c r="G59" i="6"/>
  <c r="E58" i="6"/>
  <c r="G58" i="6" s="1"/>
  <c r="B49" i="6"/>
  <c r="B35" i="6"/>
  <c r="B26" i="6"/>
  <c r="AB19" i="2"/>
  <c r="AP41" i="2" s="1"/>
  <c r="AG19" i="2"/>
  <c r="AE19" i="2"/>
  <c r="N18" i="6"/>
  <c r="J18" i="6"/>
  <c r="J17" i="6"/>
  <c r="J16" i="6"/>
  <c r="J14" i="6"/>
  <c r="J13" i="6"/>
  <c r="F62" i="6"/>
  <c r="G61" i="6"/>
  <c r="K49" i="6"/>
  <c r="B48" i="6"/>
  <c r="J39" i="6"/>
  <c r="I39" i="6"/>
  <c r="J38" i="6"/>
  <c r="G45" i="6" s="1"/>
  <c r="I38" i="6"/>
  <c r="F45" i="6"/>
  <c r="F49" i="6"/>
  <c r="G38" i="6"/>
  <c r="F38" i="6"/>
  <c r="E38" i="6"/>
  <c r="H37" i="6"/>
  <c r="H36" i="6"/>
  <c r="H35" i="6"/>
  <c r="H34" i="6"/>
  <c r="H33" i="6"/>
  <c r="H32" i="6"/>
  <c r="H31" i="6"/>
  <c r="H30" i="6"/>
  <c r="H29" i="6"/>
  <c r="H28" i="6"/>
  <c r="H27" i="6"/>
  <c r="H26" i="6"/>
  <c r="H38" i="6" s="1"/>
  <c r="E45" i="6" s="1"/>
  <c r="BR2" i="2"/>
  <c r="AZ2" i="2"/>
  <c r="BF44" i="2"/>
  <c r="BF43" i="2"/>
  <c r="BF42" i="2"/>
  <c r="BF41" i="2"/>
  <c r="BF40" i="2"/>
  <c r="BS11" i="2"/>
  <c r="BS10" i="2"/>
  <c r="AR30" i="2"/>
  <c r="AL28" i="2"/>
  <c r="AS25" i="2"/>
  <c r="AL25" i="2"/>
  <c r="AX23" i="2"/>
  <c r="AX21" i="2"/>
  <c r="AL22" i="2"/>
  <c r="AL21" i="2"/>
  <c r="AT14" i="2"/>
  <c r="AL15" i="2"/>
  <c r="AP14" i="2"/>
  <c r="AL14" i="2"/>
  <c r="AF41" i="2"/>
  <c r="AF42" i="2" s="1"/>
  <c r="AF43" i="2" s="1"/>
  <c r="AE41" i="2"/>
  <c r="AE42" i="2" s="1"/>
  <c r="AE32" i="2"/>
  <c r="AE50" i="2"/>
  <c r="AE2" i="2"/>
  <c r="O60" i="2"/>
  <c r="C41" i="2"/>
  <c r="AG50" i="2"/>
  <c r="X33" i="2"/>
  <c r="Z26" i="2"/>
  <c r="Z10" i="2"/>
  <c r="D29" i="6" s="1"/>
  <c r="Z32" i="2"/>
  <c r="Z30" i="2"/>
  <c r="X70" i="2" s="1"/>
  <c r="Z29" i="2"/>
  <c r="X69" i="2" s="1"/>
  <c r="Z16" i="2"/>
  <c r="D35" i="6" s="1"/>
  <c r="Z13" i="2"/>
  <c r="D32" i="6" s="1"/>
  <c r="Z27" i="2"/>
  <c r="Z24" i="2"/>
  <c r="Z15" i="2"/>
  <c r="D34" i="6" s="1"/>
  <c r="Z14" i="2"/>
  <c r="D33" i="6" s="1"/>
  <c r="Z12" i="2"/>
  <c r="D31" i="6" s="1"/>
  <c r="X19" i="2"/>
  <c r="Z8" i="2"/>
  <c r="D27" i="6" s="1"/>
  <c r="W43" i="2"/>
  <c r="Z31" i="2"/>
  <c r="X71" i="2" s="1"/>
  <c r="Z28" i="2"/>
  <c r="X68" i="2" s="1"/>
  <c r="Z25" i="2"/>
  <c r="Y33" i="2"/>
  <c r="Z18" i="2"/>
  <c r="D37" i="6" s="1"/>
  <c r="Z17" i="2"/>
  <c r="D36" i="6" s="1"/>
  <c r="Z11" i="2"/>
  <c r="D30" i="6" s="1"/>
  <c r="Z9" i="2"/>
  <c r="D28" i="6" s="1"/>
  <c r="Y19" i="2"/>
  <c r="Z7" i="2"/>
  <c r="D26" i="6" s="1"/>
  <c r="Z23" i="2"/>
  <c r="F47" i="6"/>
  <c r="G62" i="6" l="1"/>
  <c r="E47" i="6" s="1"/>
  <c r="I45" i="6"/>
  <c r="I46" i="6" s="1"/>
  <c r="E48" i="6"/>
  <c r="E46" i="6"/>
  <c r="E49" i="6"/>
  <c r="G47" i="6"/>
  <c r="G49" i="6"/>
  <c r="X75" i="2"/>
  <c r="X66" i="2"/>
  <c r="X65" i="2"/>
  <c r="X73" i="2"/>
  <c r="Z33" i="2"/>
  <c r="AE43" i="2"/>
  <c r="X72" i="2"/>
  <c r="X74" i="2"/>
  <c r="D38" i="6"/>
  <c r="Z19" i="2"/>
  <c r="X67" i="2" s="1"/>
  <c r="I48" i="6" l="1"/>
  <c r="I49" i="6" s="1"/>
  <c r="I47" i="6"/>
  <c r="AE51" i="2"/>
  <c r="X77" i="2" s="1"/>
  <c r="X76" i="2"/>
  <c r="H45" i="6"/>
  <c r="H48" i="6" l="1"/>
  <c r="H49" i="6" s="1"/>
  <c r="J49" i="6" s="1"/>
  <c r="M49" i="6" s="1"/>
  <c r="O49" i="6" s="1"/>
  <c r="H46" i="6"/>
  <c r="H47" i="6" s="1"/>
  <c r="J47" i="6" s="1"/>
  <c r="M47" i="6" s="1"/>
  <c r="O47" i="6" s="1"/>
  <c r="A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菊池</author>
    <author>日本アスファルト合材協会</author>
  </authors>
  <commentList>
    <comment ref="Q2" authorId="0" shapeId="0" xr:uid="{00000000-0006-0000-0000-000001000000}">
      <text>
        <r>
          <rPr>
            <b/>
            <sz val="9"/>
            <color indexed="10"/>
            <rFont val="ＭＳ Ｐゴシック"/>
            <family val="3"/>
            <charset val="128"/>
          </rPr>
          <t>６桁のコードを必ず入力して下さい。</t>
        </r>
      </text>
    </comment>
    <comment ref="D36" authorId="1" shapeId="0" xr:uid="{C2E4E45B-8933-4EEC-8377-1A97CF90B2D6}">
      <text>
        <r>
          <rPr>
            <sz val="8"/>
            <color indexed="10"/>
            <rFont val="MS P ゴシック"/>
            <family val="3"/>
            <charset val="128"/>
          </rPr>
          <t>製造能力はミキサ容量から自動計算します。</t>
        </r>
      </text>
    </comment>
    <comment ref="AP41" authorId="0" shapeId="0" xr:uid="{01DDBC43-32C4-446E-AB3C-F83FA136198B}">
      <text>
        <r>
          <rPr>
            <b/>
            <sz val="9"/>
            <color indexed="10"/>
            <rFont val="ＭＳ Ｐゴシック"/>
            <family val="3"/>
            <charset val="128"/>
          </rPr>
          <t>「アスファルト合材工場に関する調査表」7-1発生材受入数量年度計が反映されます。</t>
        </r>
      </text>
    </comment>
    <comment ref="AY41" authorId="1" shapeId="0" xr:uid="{FBB46C81-3081-467B-ADCA-AB84B84DB7B8}">
      <text>
        <r>
          <rPr>
            <sz val="9"/>
            <color indexed="81"/>
            <rFont val="MS P ゴシック"/>
            <family val="3"/>
            <charset val="128"/>
          </rPr>
          <t xml:space="preserve">
</t>
        </r>
      </text>
    </comment>
    <comment ref="AE51" authorId="0" shapeId="0" xr:uid="{00000000-0006-0000-0000-000004000000}">
      <text>
        <r>
          <rPr>
            <sz val="9"/>
            <color indexed="10"/>
            <rFont val="ＭＳ Ｐゴシック"/>
            <family val="3"/>
            <charset val="128"/>
          </rPr>
          <t>6-6.の合材製造使用電力量÷7-1.の合材製造数量合計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菊池</author>
    <author>日本アスファルト合材協会</author>
  </authors>
  <commentList>
    <comment ref="J13" authorId="0" shapeId="0" xr:uid="{00000000-0006-0000-0100-000001000000}">
      <text>
        <r>
          <rPr>
            <sz val="9"/>
            <color indexed="10"/>
            <rFont val="ＭＳ Ｐゴシック"/>
            <family val="3"/>
            <charset val="128"/>
          </rPr>
          <t>工場№～FAXは「工場・発生材シートの内容が反映されます。</t>
        </r>
      </text>
    </comment>
    <comment ref="D38" authorId="1" shapeId="0" xr:uid="{00000000-0006-0000-0100-000002000000}">
      <text>
        <r>
          <rPr>
            <sz val="9"/>
            <color indexed="10"/>
            <rFont val="MS P ゴシック"/>
            <family val="3"/>
            <charset val="128"/>
          </rPr>
          <t>合材製造数量は「アスファルト合材工場に関する調査表」の「7-1.月別合材製造数量」の数値を反映しております。</t>
        </r>
      </text>
    </comment>
    <comment ref="F41" authorId="0" shapeId="0" xr:uid="{00000000-0006-0000-0100-000003000000}">
      <text>
        <r>
          <rPr>
            <sz val="9"/>
            <color indexed="10"/>
            <rFont val="ＭＳ Ｐゴシック"/>
            <family val="3"/>
            <charset val="128"/>
          </rPr>
          <t>ここをクリックすると右側に[▼]が表示され、さらに[▼]をクリックすると全国の電気事業者が表示されるので、その中から該当する電気事業者を選んで下さい。（選択することで排出係数がセルG48に表示されます。）
小売業者など該当する電気事業者がない場合は、セルG48の値を修正して下さい。なお、ここでの単位はkg-CO2/kWhになっているので、単位がt-CO2/kWhの排出係数は1,000倍した数値を入力して下さい。</t>
        </r>
      </text>
    </comment>
    <comment ref="G46" authorId="0" shapeId="0" xr:uid="{00000000-0006-0000-0100-000004000000}">
      <text>
        <r>
          <rPr>
            <sz val="9"/>
            <color indexed="10"/>
            <rFont val="ＭＳ Ｐゴシック"/>
            <family val="3"/>
            <charset val="128"/>
          </rPr>
          <t>F41で選択した電気事業者の係数が表示されます。</t>
        </r>
      </text>
    </comment>
    <comment ref="G48" authorId="0" shapeId="0" xr:uid="{00000000-0006-0000-0100-000005000000}">
      <text>
        <r>
          <rPr>
            <sz val="9"/>
            <color indexed="10"/>
            <rFont val="ＭＳ Ｐゴシック"/>
            <family val="3"/>
            <charset val="128"/>
          </rPr>
          <t>F41選択した電気事業者の係数が表示されます。</t>
        </r>
      </text>
    </comment>
    <comment ref="C61" authorId="1" shapeId="0" xr:uid="{00000000-0006-0000-0100-000006000000}">
      <text>
        <r>
          <rPr>
            <sz val="9"/>
            <color indexed="10"/>
            <rFont val="MS P ゴシック"/>
            <family val="3"/>
            <charset val="128"/>
          </rPr>
          <t>項目に該当する燃料がない場合、№2～8から適当に選んで項目・単位・係数を修正して下さい。（№1は保護されています）</t>
        </r>
      </text>
    </comment>
  </commentList>
</comments>
</file>

<file path=xl/sharedStrings.xml><?xml version="1.0" encoding="utf-8"?>
<sst xmlns="http://schemas.openxmlformats.org/spreadsheetml/2006/main" count="792" uniqueCount="451">
  <si>
    <t>工場№</t>
  </si>
  <si>
    <t>会社名またはＪＶ名</t>
  </si>
  <si>
    <t>貴工場名</t>
  </si>
  <si>
    <t>一時休止、廃止、再開について</t>
  </si>
  <si>
    <t>　　　項目</t>
  </si>
  <si>
    <t>　年月</t>
  </si>
  <si>
    <t>新規合材</t>
  </si>
  <si>
    <t>再生合材</t>
  </si>
  <si>
    <t>計</t>
  </si>
  <si>
    <t>ｱｽｺﾝ発生材</t>
  </si>
  <si>
    <t>(左記のうち切削材)</t>
  </si>
  <si>
    <t>ｾﾒｺﾝ発生材</t>
  </si>
  <si>
    <t>１．再生合材に使用</t>
  </si>
  <si>
    <t>％</t>
  </si>
  <si>
    <t>２．再生路盤材に使用</t>
  </si>
  <si>
    <t>１．</t>
  </si>
  <si>
    <t>貴工場所在地</t>
  </si>
  <si>
    <t>10月</t>
  </si>
  <si>
    <t>年</t>
  </si>
  <si>
    <t>11月</t>
  </si>
  <si>
    <t>12月</t>
  </si>
  <si>
    <t>度</t>
  </si>
  <si>
    <t>２．</t>
  </si>
  <si>
    <t>４．</t>
  </si>
  <si>
    <t>工場操業開始年月</t>
  </si>
  <si>
    <t>５．</t>
  </si>
  <si>
    <t>貴工場に従事する人数</t>
  </si>
  <si>
    <t>人</t>
  </si>
  <si>
    <t>１．自家製造しているが不足の為購入</t>
  </si>
  <si>
    <t>ｔ／年間</t>
  </si>
  <si>
    <t>２．製造していない為購入</t>
  </si>
  <si>
    <t>　　 計</t>
  </si>
  <si>
    <t>kwh/t</t>
  </si>
  <si>
    <t>月が余剰</t>
  </si>
  <si>
    <t>ｔ</t>
  </si>
  <si>
    <t>月が不足</t>
  </si>
  <si>
    <t>工場総面積</t>
  </si>
  <si>
    <t>㎡</t>
  </si>
  <si>
    <t>　　　事前審査制度認定混合物を製造している場合、下記についてお答え下さい。</t>
  </si>
  <si>
    <t>　　　合 材 製 造 数 量   (t)</t>
  </si>
  <si>
    <t>　 　発生材受入数量 (t)</t>
  </si>
  <si>
    <t xml:space="preserve">  　　　記 入 者 氏 名 及 び 連 絡 先</t>
  </si>
  <si>
    <t>氏名：</t>
  </si>
  <si>
    <t>電話：</t>
  </si>
  <si>
    <t>e-mail:</t>
  </si>
  <si>
    <t>TEL:</t>
  </si>
  <si>
    <t>〒</t>
  </si>
  <si>
    <t>FAX:</t>
  </si>
  <si>
    <t>施工部門およびトラック運転手は含まない。</t>
  </si>
  <si>
    <t>ﾎﾟﾘﾏｰ(改質)Ⅰ型</t>
  </si>
  <si>
    <t>ﾎﾟﾘﾏｰ(改質)Ⅱ型</t>
  </si>
  <si>
    <t>　　合　　計</t>
  </si>
  <si>
    <t>ｔ ×</t>
  </si>
  <si>
    <t>処理能力(t/h)</t>
  </si>
  <si>
    <t>ｔ/年</t>
  </si>
  <si>
    <t>アスファルト再生骨材の分級仕様　（㎜～㎜）</t>
  </si>
  <si>
    <t>ＪＶ構成会社名</t>
    <rPh sb="2" eb="4">
      <t>コウセイ</t>
    </rPh>
    <rPh sb="4" eb="6">
      <t>カイシャ</t>
    </rPh>
    <rPh sb="6" eb="7">
      <t>メイ</t>
    </rPh>
    <phoneticPr fontId="2"/>
  </si>
  <si>
    <t>材 料 名</t>
    <phoneticPr fontId="2"/>
  </si>
  <si>
    <t>再生骨材</t>
    <phoneticPr fontId="2"/>
  </si>
  <si>
    <t>天 然 砂</t>
    <phoneticPr fontId="2"/>
  </si>
  <si>
    <t>その他細骨材</t>
    <rPh sb="2" eb="3">
      <t>タ</t>
    </rPh>
    <rPh sb="3" eb="4">
      <t>サイ</t>
    </rPh>
    <rPh sb="4" eb="6">
      <t>コツザイ</t>
    </rPh>
    <phoneticPr fontId="2"/>
  </si>
  <si>
    <t>他産業廃棄物</t>
    <rPh sb="0" eb="1">
      <t>タ</t>
    </rPh>
    <rPh sb="1" eb="3">
      <t>サンギョウ</t>
    </rPh>
    <rPh sb="3" eb="6">
      <t>ハイキブツ</t>
    </rPh>
    <phoneticPr fontId="2"/>
  </si>
  <si>
    <t>鉄鋼ｽﾗｸﾞ</t>
    <rPh sb="0" eb="2">
      <t>テッコウ</t>
    </rPh>
    <phoneticPr fontId="2"/>
  </si>
  <si>
    <t>溶融ｽﾗｸﾞ</t>
    <rPh sb="0" eb="2">
      <t>ヨウユウ</t>
    </rPh>
    <phoneticPr fontId="2"/>
  </si>
  <si>
    <t>その他</t>
    <rPh sb="2" eb="3">
      <t>タ</t>
    </rPh>
    <phoneticPr fontId="2"/>
  </si>
  <si>
    <t xml:space="preserve"> 計</t>
    <rPh sb="1" eb="2">
      <t>ケイ</t>
    </rPh>
    <phoneticPr fontId="2"/>
  </si>
  <si>
    <t>石　　粉</t>
    <phoneticPr fontId="2"/>
  </si>
  <si>
    <t>ストアス</t>
    <phoneticPr fontId="2"/>
  </si>
  <si>
    <t>再生軟化剤</t>
    <rPh sb="0" eb="2">
      <t>サイセイ</t>
    </rPh>
    <rPh sb="2" eb="4">
      <t>ナンカ</t>
    </rPh>
    <rPh sb="4" eb="5">
      <t>ザイ</t>
    </rPh>
    <phoneticPr fontId="2"/>
  </si>
  <si>
    <t>中温化添加剤</t>
    <rPh sb="0" eb="2">
      <t>チュウオン</t>
    </rPh>
    <rPh sb="2" eb="3">
      <t>カ</t>
    </rPh>
    <rPh sb="3" eb="6">
      <t>テンカザイ</t>
    </rPh>
    <phoneticPr fontId="2"/>
  </si>
  <si>
    <t xml:space="preserve"> 計</t>
    <phoneticPr fontId="2"/>
  </si>
  <si>
    <t xml:space="preserve">   計</t>
    <phoneticPr fontId="2"/>
  </si>
  <si>
    <t>合　　計</t>
    <phoneticPr fontId="2"/>
  </si>
  <si>
    <t xml:space="preserve"> 5月</t>
    <phoneticPr fontId="2"/>
  </si>
  <si>
    <t xml:space="preserve"> 6月</t>
    <phoneticPr fontId="2"/>
  </si>
  <si>
    <t xml:space="preserve"> 7月</t>
    <phoneticPr fontId="2"/>
  </si>
  <si>
    <t xml:space="preserve"> 8月</t>
    <phoneticPr fontId="2"/>
  </si>
  <si>
    <t xml:space="preserve"> 9月</t>
    <phoneticPr fontId="2"/>
  </si>
  <si>
    <t xml:space="preserve"> 2月</t>
    <phoneticPr fontId="2"/>
  </si>
  <si>
    <t xml:space="preserve"> 3月</t>
    <phoneticPr fontId="2"/>
  </si>
  <si>
    <t>国　　　道</t>
    <phoneticPr fontId="2"/>
  </si>
  <si>
    <t>都道府県道</t>
    <phoneticPr fontId="2"/>
  </si>
  <si>
    <t>合　　　計</t>
    <phoneticPr fontId="2"/>
  </si>
  <si>
    <t>ℓ/t</t>
    <phoneticPr fontId="2"/>
  </si>
  <si>
    <t>市町村道</t>
    <phoneticPr fontId="2"/>
  </si>
  <si>
    <t>高速道路</t>
    <phoneticPr fontId="2"/>
  </si>
  <si>
    <t>　　 　そ の 他</t>
    <phoneticPr fontId="2"/>
  </si>
  <si>
    <t xml:space="preserve"> 　　　合材種類</t>
    <phoneticPr fontId="2"/>
  </si>
  <si>
    <t xml:space="preserve"> 　　　細　　粒</t>
    <phoneticPr fontId="2"/>
  </si>
  <si>
    <t xml:space="preserve"> 　　　密　　粒</t>
    <phoneticPr fontId="2"/>
  </si>
  <si>
    <t xml:space="preserve"> 　　　粗　　粒</t>
    <phoneticPr fontId="2"/>
  </si>
  <si>
    <t xml:space="preserve"> 　　　安定処理</t>
    <phoneticPr fontId="2"/>
  </si>
  <si>
    <t xml:space="preserve"> 　　　常温合材</t>
    <phoneticPr fontId="2"/>
  </si>
  <si>
    <t xml:space="preserve">     年 　度 　計</t>
    <phoneticPr fontId="2"/>
  </si>
  <si>
    <t>民　 　 間</t>
    <phoneticPr fontId="2"/>
  </si>
  <si>
    <t>使 用 先*1</t>
    <phoneticPr fontId="2"/>
  </si>
  <si>
    <t>他 官 庁*2</t>
    <phoneticPr fontId="2"/>
  </si>
  <si>
    <t>合計</t>
    <rPh sb="0" eb="2">
      <t>ゴウケイ</t>
    </rPh>
    <phoneticPr fontId="2"/>
  </si>
  <si>
    <t>容</t>
    <rPh sb="0" eb="1">
      <t>カタチ</t>
    </rPh>
    <phoneticPr fontId="2"/>
  </si>
  <si>
    <t>量</t>
    <rPh sb="0" eb="1">
      <t>リョウ</t>
    </rPh>
    <phoneticPr fontId="2"/>
  </si>
  <si>
    <t>明</t>
    <rPh sb="0" eb="1">
      <t>メイ</t>
    </rPh>
    <phoneticPr fontId="2"/>
  </si>
  <si>
    <t>細</t>
    <rPh sb="0" eb="1">
      <t>サイ</t>
    </rPh>
    <phoneticPr fontId="2"/>
  </si>
  <si>
    <t>6-2.合材サイロ</t>
    <phoneticPr fontId="2"/>
  </si>
  <si>
    <t>６．アスファルト合材工場の設備等について</t>
    <phoneticPr fontId="2"/>
  </si>
  <si>
    <t>6-1.プラント本体設備</t>
    <phoneticPr fontId="2"/>
  </si>
  <si>
    <t>6-3.工場総面積</t>
    <phoneticPr fontId="2"/>
  </si>
  <si>
    <t>ﾎﾟﾘﾏｰ(改質)Ⅲ型</t>
    <phoneticPr fontId="2"/>
  </si>
  <si>
    <t>ﾎﾟﾘﾏｰ(改質)Ⅲ型</t>
    <phoneticPr fontId="2"/>
  </si>
  <si>
    <t>左記以外</t>
    <phoneticPr fontId="2"/>
  </si>
  <si>
    <t>購入先についてその比率をお答え下さい</t>
    <phoneticPr fontId="2"/>
  </si>
  <si>
    <t>　項目 *1</t>
    <phoneticPr fontId="2"/>
  </si>
  <si>
    <t>　電力量</t>
    <phoneticPr fontId="2"/>
  </si>
  <si>
    <r>
      <t>※</t>
    </r>
    <r>
      <rPr>
        <sz val="8"/>
        <rFont val="ＭＳ Ｐ明朝"/>
        <family val="1"/>
        <charset val="128"/>
      </rPr>
      <t>本アンケートにご記入いただいた個人情報につきましては、</t>
    </r>
    <phoneticPr fontId="2"/>
  </si>
  <si>
    <r>
      <t>　</t>
    </r>
    <r>
      <rPr>
        <sz val="8"/>
        <rFont val="ＭＳ Ｐ明朝"/>
        <family val="1"/>
        <charset val="128"/>
      </rPr>
      <t>当協会の個人情報保護ポリシーに基づき適切に管理いたします。</t>
    </r>
    <phoneticPr fontId="2"/>
  </si>
  <si>
    <r>
      <t>　</t>
    </r>
    <r>
      <rPr>
        <sz val="8"/>
        <rFont val="ＭＳ Ｐ明朝"/>
        <family val="1"/>
        <charset val="128"/>
      </rPr>
      <t>また、本件に関する問い合わせ以外の目的には使用いたしません。</t>
    </r>
    <phoneticPr fontId="2"/>
  </si>
  <si>
    <t>規制の配合率</t>
    <rPh sb="0" eb="2">
      <t>キセイ</t>
    </rPh>
    <rPh sb="3" eb="5">
      <t>ハイゴウ</t>
    </rPh>
    <rPh sb="5" eb="6">
      <t>リツ</t>
    </rPh>
    <phoneticPr fontId="2"/>
  </si>
  <si>
    <t>再生骨材配合率の規制がありますか</t>
    <rPh sb="0" eb="2">
      <t>サイセイ</t>
    </rPh>
    <rPh sb="2" eb="4">
      <t>コツザイ</t>
    </rPh>
    <rPh sb="4" eb="6">
      <t>ハイゴウ</t>
    </rPh>
    <rPh sb="6" eb="7">
      <t>リツ</t>
    </rPh>
    <rPh sb="8" eb="10">
      <t>キセイ</t>
    </rPh>
    <phoneticPr fontId="2"/>
  </si>
  <si>
    <t>ご協力ありがとうございました。</t>
    <rPh sb="1" eb="3">
      <t>キョウリョク</t>
    </rPh>
    <phoneticPr fontId="2"/>
  </si>
  <si>
    <t>一般社団法人日本アスファルト合材協会　TEL-03-3553-3746 FAX-03-3555-2415</t>
    <rPh sb="0" eb="2">
      <t>イッパン</t>
    </rPh>
    <rPh sb="2" eb="4">
      <t>シャダン</t>
    </rPh>
    <rPh sb="4" eb="6">
      <t>ホウジン</t>
    </rPh>
    <rPh sb="6" eb="8">
      <t>ニホン</t>
    </rPh>
    <rPh sb="14" eb="16">
      <t>ゴウザイ</t>
    </rPh>
    <rPh sb="16" eb="18">
      <t>キョウカイ</t>
    </rPh>
    <phoneticPr fontId="2"/>
  </si>
  <si>
    <t>一般社団法人　日本アスファルト合材協会　TEL:03-3553-3746  FAX:03-3555-2415</t>
    <rPh sb="0" eb="2">
      <t>イッパン</t>
    </rPh>
    <phoneticPr fontId="2"/>
  </si>
  <si>
    <t>使用数量 *1</t>
    <phoneticPr fontId="2"/>
  </si>
  <si>
    <t>kwh/年</t>
    <rPh sb="4" eb="5">
      <t>ネン</t>
    </rPh>
    <phoneticPr fontId="2"/>
  </si>
  <si>
    <t>・ご協力ありがとうございました。</t>
    <rPh sb="2" eb="4">
      <t>キョウリョク</t>
    </rPh>
    <phoneticPr fontId="2"/>
  </si>
  <si>
    <t>７．製造数量等</t>
    <phoneticPr fontId="2"/>
  </si>
  <si>
    <t>7-1.月別合材製造数量　及び　発生材受入数量</t>
    <phoneticPr fontId="2"/>
  </si>
  <si>
    <t>7-2.合材種類別製造数量（ｔ／年）</t>
    <phoneticPr fontId="2"/>
  </si>
  <si>
    <t>８．材料関係</t>
    <phoneticPr fontId="2"/>
  </si>
  <si>
    <t>8-1.原材料使用数量（ｔ／年）</t>
    <phoneticPr fontId="2"/>
  </si>
  <si>
    <t>１．合材製造使用電力量</t>
    <rPh sb="2" eb="4">
      <t>ゴウザイ</t>
    </rPh>
    <rPh sb="4" eb="6">
      <t>セイゾウ</t>
    </rPh>
    <rPh sb="6" eb="8">
      <t>シヨウ</t>
    </rPh>
    <rPh sb="8" eb="10">
      <t>デンリョク</t>
    </rPh>
    <rPh sb="10" eb="11">
      <t>リョウ</t>
    </rPh>
    <phoneticPr fontId="2"/>
  </si>
  <si>
    <t>２．総電力量</t>
    <rPh sb="2" eb="3">
      <t>ソウ</t>
    </rPh>
    <rPh sb="3" eb="5">
      <t>デンリョク</t>
    </rPh>
    <rPh sb="5" eb="6">
      <t>リョウ</t>
    </rPh>
    <phoneticPr fontId="2"/>
  </si>
  <si>
    <t>％</t>
    <phoneticPr fontId="2"/>
  </si>
  <si>
    <t>燃料</t>
    <rPh sb="1" eb="2">
      <t>リョウ</t>
    </rPh>
    <phoneticPr fontId="2"/>
  </si>
  <si>
    <t>目 　安</t>
    <rPh sb="0" eb="1">
      <t>メ</t>
    </rPh>
    <rPh sb="3" eb="4">
      <t>アン</t>
    </rPh>
    <phoneticPr fontId="2"/>
  </si>
  <si>
    <t>ℓ/t</t>
    <phoneticPr fontId="2"/>
  </si>
  <si>
    <t>8～15(ℓ/t)</t>
    <phoneticPr fontId="2"/>
  </si>
  <si>
    <t>10～30(kwh/t)</t>
    <phoneticPr fontId="2"/>
  </si>
  <si>
    <t>３．合材使用量の割合</t>
    <rPh sb="2" eb="4">
      <t>ゴウザイ</t>
    </rPh>
    <rPh sb="4" eb="7">
      <t>シヨウリョウ</t>
    </rPh>
    <rPh sb="8" eb="10">
      <t>ワリアイ</t>
    </rPh>
    <phoneticPr fontId="2"/>
  </si>
  <si>
    <t>Ａ重油</t>
    <phoneticPr fontId="2"/>
  </si>
  <si>
    <t>灯 油</t>
    <phoneticPr fontId="2"/>
  </si>
  <si>
    <t>ガ ス</t>
    <phoneticPr fontId="2"/>
  </si>
  <si>
    <t xml:space="preserve"> 合 計 *3</t>
    <rPh sb="1" eb="2">
      <t>ゴウ</t>
    </rPh>
    <rPh sb="3" eb="4">
      <t>ケイ</t>
    </rPh>
    <phoneticPr fontId="2"/>
  </si>
  <si>
    <t>３．合　計</t>
    <phoneticPr fontId="2"/>
  </si>
  <si>
    <t>６．コンクリート発生材処理量</t>
    <phoneticPr fontId="2"/>
  </si>
  <si>
    <t>４．切削材の処理は、次のうちいずれによりましたか。その割合を記入して下さい。</t>
    <phoneticPr fontId="2"/>
  </si>
  <si>
    <t>上記内訳</t>
    <rPh sb="0" eb="2">
      <t>ジョウキ</t>
    </rPh>
    <rPh sb="2" eb="4">
      <t>ウチワケ</t>
    </rPh>
    <phoneticPr fontId="2"/>
  </si>
  <si>
    <t>合材工場</t>
    <phoneticPr fontId="2"/>
  </si>
  <si>
    <t>月 ～</t>
    <phoneticPr fontId="2"/>
  </si>
  <si>
    <t>５．アスコン発生材（切削材を含む）処理量</t>
    <rPh sb="10" eb="12">
      <t>セッサク</t>
    </rPh>
    <rPh sb="12" eb="13">
      <t>ザイ</t>
    </rPh>
    <rPh sb="14" eb="15">
      <t>フク</t>
    </rPh>
    <phoneticPr fontId="2"/>
  </si>
  <si>
    <t>8-2.１ｔ当たり燃料・電力等消費量</t>
    <rPh sb="15" eb="18">
      <t>ショウヒリョウ</t>
    </rPh>
    <phoneticPr fontId="2"/>
  </si>
  <si>
    <t>１ｔ当たり消費量*2</t>
    <rPh sb="5" eb="8">
      <t>ショウヒリョウ</t>
    </rPh>
    <phoneticPr fontId="2"/>
  </si>
  <si>
    <t>ﾎﾟﾘﾏｰ(改質)Ｈ型</t>
    <phoneticPr fontId="2"/>
  </si>
  <si>
    <t>ﾎﾟﾘﾏｰ(改質)Ｈ型</t>
    <phoneticPr fontId="2"/>
  </si>
  <si>
    <t xml:space="preserve"> 内高粘度(排水性)の割合</t>
    <rPh sb="1" eb="2">
      <t>ウチ</t>
    </rPh>
    <rPh sb="2" eb="5">
      <t>コウネンド</t>
    </rPh>
    <rPh sb="6" eb="9">
      <t>ハイスイセイ</t>
    </rPh>
    <rPh sb="11" eb="13">
      <t>ワリアイ</t>
    </rPh>
    <phoneticPr fontId="2"/>
  </si>
  <si>
    <t>白枠内にご入力下さい。なお、右上の工場№（６桁）は必ず入力して下さい。</t>
    <rPh sb="0" eb="1">
      <t>シロ</t>
    </rPh>
    <rPh sb="1" eb="3">
      <t>ワクナイ</t>
    </rPh>
    <rPh sb="5" eb="7">
      <t>ニュウリョク</t>
    </rPh>
    <rPh sb="7" eb="8">
      <t>クダ</t>
    </rPh>
    <phoneticPr fontId="2"/>
  </si>
  <si>
    <t>内 中間処理場面積</t>
    <phoneticPr fontId="2"/>
  </si>
  <si>
    <t>３．</t>
    <phoneticPr fontId="2"/>
  </si>
  <si>
    <t>宛名に記載された会社名・工場名等の訂正有無</t>
    <rPh sb="0" eb="2">
      <t>アテナ</t>
    </rPh>
    <rPh sb="3" eb="5">
      <t>キサイ</t>
    </rPh>
    <rPh sb="8" eb="11">
      <t>カイシャメイ</t>
    </rPh>
    <rPh sb="12" eb="15">
      <t>コウジョウメイ</t>
    </rPh>
    <rPh sb="15" eb="16">
      <t>トウ</t>
    </rPh>
    <rPh sb="17" eb="19">
      <t>テイセイ</t>
    </rPh>
    <rPh sb="19" eb="21">
      <t>ウム</t>
    </rPh>
    <phoneticPr fontId="2"/>
  </si>
  <si>
    <t>製造設備の有無</t>
    <phoneticPr fontId="2"/>
  </si>
  <si>
    <t>ｔ/h</t>
    <phoneticPr fontId="2"/>
  </si>
  <si>
    <t>訂正がある場合◯を入力して下さい。</t>
    <rPh sb="0" eb="2">
      <t>テイセイ</t>
    </rPh>
    <rPh sb="5" eb="7">
      <t>バアイ</t>
    </rPh>
    <rPh sb="9" eb="11">
      <t>ニュウリョク</t>
    </rPh>
    <rPh sb="13" eb="14">
      <t>クダ</t>
    </rPh>
    <phoneticPr fontId="2"/>
  </si>
  <si>
    <t>　ご意見、ご要望が有りましたらご入力下さい。</t>
    <rPh sb="2" eb="4">
      <t>イケン</t>
    </rPh>
    <rPh sb="6" eb="8">
      <t>ヨウボウ</t>
    </rPh>
    <rPh sb="9" eb="10">
      <t>ア</t>
    </rPh>
    <rPh sb="16" eb="18">
      <t>ニュウリョク</t>
    </rPh>
    <rPh sb="18" eb="19">
      <t>クダ</t>
    </rPh>
    <phoneticPr fontId="2"/>
  </si>
  <si>
    <t>アスファルト合材工場に関する調査表　（Ｅｘｃｅｌ形式）</t>
    <rPh sb="24" eb="26">
      <t>ケイシキ</t>
    </rPh>
    <phoneticPr fontId="2"/>
  </si>
  <si>
    <t>合材製造のみの電力量が不明の場合、下記（総電力量と合材製造使用量の割合）をご入力下さい。
1.の合材製造使用電力量を合材製造数量で割ると８－２の電力量と等しくなります。</t>
    <rPh sb="0" eb="2">
      <t>ゴウザイ</t>
    </rPh>
    <rPh sb="2" eb="4">
      <t>セイゾウ</t>
    </rPh>
    <rPh sb="7" eb="10">
      <t>デンリョクリョウ</t>
    </rPh>
    <rPh sb="11" eb="13">
      <t>フメイ</t>
    </rPh>
    <rPh sb="14" eb="16">
      <t>バアイ</t>
    </rPh>
    <rPh sb="17" eb="19">
      <t>カキ</t>
    </rPh>
    <rPh sb="20" eb="21">
      <t>ソウ</t>
    </rPh>
    <rPh sb="21" eb="24">
      <t>デンリョクリョウ</t>
    </rPh>
    <rPh sb="25" eb="27">
      <t>ゴウザイ</t>
    </rPh>
    <rPh sb="27" eb="29">
      <t>セイゾウ</t>
    </rPh>
    <rPh sb="29" eb="32">
      <t>シヨウリョウ</t>
    </rPh>
    <rPh sb="33" eb="35">
      <t>ワリアイ</t>
    </rPh>
    <rPh sb="38" eb="40">
      <t>ニュウリョク</t>
    </rPh>
    <rPh sb="40" eb="41">
      <t>クダ</t>
    </rPh>
    <phoneticPr fontId="2"/>
  </si>
  <si>
    <r>
      <t>ｍ</t>
    </r>
    <r>
      <rPr>
        <vertAlign val="superscript"/>
        <sz val="10"/>
        <rFont val="ＭＳ 明朝"/>
        <family val="1"/>
        <charset val="128"/>
      </rPr>
      <t>3</t>
    </r>
    <r>
      <rPr>
        <sz val="10"/>
        <rFont val="ＭＳ 明朝"/>
        <family val="1"/>
        <charset val="128"/>
      </rPr>
      <t>/ｔ</t>
    </r>
    <phoneticPr fontId="2"/>
  </si>
  <si>
    <r>
      <t>6～12(ｍ</t>
    </r>
    <r>
      <rPr>
        <vertAlign val="superscript"/>
        <sz val="10"/>
        <rFont val="ＭＳ Ｐ明朝"/>
        <family val="1"/>
        <charset val="128"/>
      </rPr>
      <t>3</t>
    </r>
    <r>
      <rPr>
        <sz val="10"/>
        <rFont val="ＭＳ Ｐ明朝"/>
        <family val="1"/>
        <charset val="128"/>
      </rPr>
      <t>/t)</t>
    </r>
    <phoneticPr fontId="2"/>
  </si>
  <si>
    <t>発生材に関するアンケート調査表　（Ｅｘｃｅｌ形式）</t>
    <rPh sb="0" eb="3">
      <t>ハッセイザイ</t>
    </rPh>
    <rPh sb="4" eb="5">
      <t>カン</t>
    </rPh>
    <rPh sb="22" eb="24">
      <t>ケイシキ</t>
    </rPh>
    <phoneticPr fontId="2"/>
  </si>
  <si>
    <t>白枠内にご入力下さい。記入者～工場名は「アスファルト合材工場に関する調査表」の内容が反映されます。</t>
    <rPh sb="0" eb="1">
      <t>シロ</t>
    </rPh>
    <rPh sb="1" eb="3">
      <t>ワクナイ</t>
    </rPh>
    <rPh sb="5" eb="7">
      <t>ニュウリョク</t>
    </rPh>
    <rPh sb="7" eb="8">
      <t>クダ</t>
    </rPh>
    <rPh sb="11" eb="14">
      <t>キニュウシャ</t>
    </rPh>
    <rPh sb="15" eb="18">
      <t>コウジョウメイ</t>
    </rPh>
    <rPh sb="26" eb="28">
      <t>ゴウザイ</t>
    </rPh>
    <rPh sb="28" eb="30">
      <t>コウジョウ</t>
    </rPh>
    <rPh sb="31" eb="32">
      <t>カン</t>
    </rPh>
    <rPh sb="34" eb="37">
      <t>チョウサヒョウ</t>
    </rPh>
    <rPh sb="39" eb="41">
      <t>ナイヨウ</t>
    </rPh>
    <rPh sb="42" eb="44">
      <t>ハンエイ</t>
    </rPh>
    <phoneticPr fontId="2"/>
  </si>
  <si>
    <t>項　　　目</t>
    <phoneticPr fontId="2"/>
  </si>
  <si>
    <t>※本アンケートにご記入いただいた個人情報につきましては、当協会の個人情報保護ポリシーに基づき適切に管理いたします。
　また、本件に関する問い合わせ以外の目的には使用いたしません。</t>
    <phoneticPr fontId="2"/>
  </si>
  <si>
    <t>数    量</t>
    <phoneticPr fontId="2"/>
  </si>
  <si>
    <t>数　　量</t>
    <phoneticPr fontId="2"/>
  </si>
  <si>
    <t>再生骨材製造量</t>
    <phoneticPr fontId="2"/>
  </si>
  <si>
    <t>再生路盤材製造量</t>
    <phoneticPr fontId="2"/>
  </si>
  <si>
    <t>上記２の場合、期間（月）を入力して下さい。→</t>
    <rPh sb="7" eb="9">
      <t>キカン</t>
    </rPh>
    <rPh sb="10" eb="11">
      <t>ツキ</t>
    </rPh>
    <rPh sb="13" eb="15">
      <t>ニュウリョク</t>
    </rPh>
    <rPh sb="17" eb="18">
      <t>クダ</t>
    </rPh>
    <phoneticPr fontId="2"/>
  </si>
  <si>
    <t xml:space="preserve"> </t>
    <phoneticPr fontId="2"/>
  </si>
  <si>
    <t>＜ある＞の場合は発注機関・合材の種類・規制の配合率ご回答下さい。</t>
    <rPh sb="5" eb="7">
      <t>バアイ</t>
    </rPh>
    <rPh sb="8" eb="10">
      <t>ハッチュウ</t>
    </rPh>
    <rPh sb="10" eb="12">
      <t>キカン</t>
    </rPh>
    <rPh sb="13" eb="15">
      <t>ゴウザイ</t>
    </rPh>
    <rPh sb="16" eb="18">
      <t>シュルイ</t>
    </rPh>
    <rPh sb="19" eb="21">
      <t>キセイ</t>
    </rPh>
    <rPh sb="22" eb="25">
      <t>ハイゴウリツ</t>
    </rPh>
    <rPh sb="26" eb="28">
      <t>カイトウ</t>
    </rPh>
    <rPh sb="28" eb="29">
      <t>クダ</t>
    </rPh>
    <phoneticPr fontId="2"/>
  </si>
  <si>
    <t>発注機関は番号を入力し、右側白枠内に名称をご入力下さい。</t>
    <rPh sb="0" eb="2">
      <t>ハッチュウ</t>
    </rPh>
    <rPh sb="2" eb="4">
      <t>キカン</t>
    </rPh>
    <rPh sb="5" eb="7">
      <t>バンゴウ</t>
    </rPh>
    <rPh sb="8" eb="10">
      <t>ニュウリョク</t>
    </rPh>
    <rPh sb="12" eb="14">
      <t>ミギガワ</t>
    </rPh>
    <rPh sb="14" eb="15">
      <t>シロ</t>
    </rPh>
    <rPh sb="15" eb="16">
      <t>ワク</t>
    </rPh>
    <rPh sb="16" eb="17">
      <t>ナイ</t>
    </rPh>
    <rPh sb="18" eb="20">
      <t>メイショウ</t>
    </rPh>
    <rPh sb="22" eb="24">
      <t>ニュウリョク</t>
    </rPh>
    <rPh sb="24" eb="25">
      <t>クダ</t>
    </rPh>
    <phoneticPr fontId="2"/>
  </si>
  <si>
    <t>郵送された宛名に記載された会社名・工場名等の訂正有無</t>
    <rPh sb="0" eb="2">
      <t>ユウソウ</t>
    </rPh>
    <rPh sb="5" eb="7">
      <t>アテナ</t>
    </rPh>
    <rPh sb="8" eb="10">
      <t>キサイ</t>
    </rPh>
    <rPh sb="13" eb="16">
      <t>カイシャメイ</t>
    </rPh>
    <rPh sb="17" eb="20">
      <t>コウジョウメイ</t>
    </rPh>
    <rPh sb="20" eb="21">
      <t>トウ</t>
    </rPh>
    <rPh sb="22" eb="24">
      <t>テイセイ</t>
    </rPh>
    <rPh sb="24" eb="26">
      <t>ウム</t>
    </rPh>
    <phoneticPr fontId="2"/>
  </si>
  <si>
    <t>一般社団法人日本アスファルト合材協会　御中</t>
    <rPh sb="0" eb="2">
      <t>イッパン</t>
    </rPh>
    <rPh sb="2" eb="6">
      <t>シャダンホウジン</t>
    </rPh>
    <rPh sb="6" eb="8">
      <t>ニホン</t>
    </rPh>
    <rPh sb="14" eb="16">
      <t>ゴウザイ</t>
    </rPh>
    <rPh sb="16" eb="18">
      <t>キョウカイ</t>
    </rPh>
    <rPh sb="19" eb="21">
      <t>オンチュウ</t>
    </rPh>
    <phoneticPr fontId="3"/>
  </si>
  <si>
    <t>工場№</t>
    <rPh sb="0" eb="2">
      <t>コウジョウ</t>
    </rPh>
    <phoneticPr fontId="3"/>
  </si>
  <si>
    <t>住　所</t>
    <rPh sb="0" eb="1">
      <t>ジュウ</t>
    </rPh>
    <rPh sb="2" eb="3">
      <t>ショ</t>
    </rPh>
    <phoneticPr fontId="3"/>
  </si>
  <si>
    <r>
      <t>アスファルト合材工場ＣＯ</t>
    </r>
    <r>
      <rPr>
        <b/>
        <sz val="12"/>
        <rFont val="ＭＳ Ｐゴシック"/>
        <family val="3"/>
        <charset val="128"/>
      </rPr>
      <t>２</t>
    </r>
    <r>
      <rPr>
        <b/>
        <sz val="18"/>
        <rFont val="ＭＳ Ｐゴシック"/>
        <family val="3"/>
        <charset val="128"/>
      </rPr>
      <t>排出量調査表</t>
    </r>
    <rPh sb="6" eb="8">
      <t>ゴウザイ</t>
    </rPh>
    <rPh sb="8" eb="10">
      <t>コウジョウ</t>
    </rPh>
    <rPh sb="13" eb="16">
      <t>ハイシュツリョウ</t>
    </rPh>
    <rPh sb="16" eb="19">
      <t>チョウサヒョウ</t>
    </rPh>
    <phoneticPr fontId="2"/>
  </si>
  <si>
    <t>会社名</t>
    <rPh sb="0" eb="2">
      <t>カイシャ</t>
    </rPh>
    <phoneticPr fontId="3"/>
  </si>
  <si>
    <t>工場名</t>
    <phoneticPr fontId="3"/>
  </si>
  <si>
    <t>ＴＥＬ</t>
    <phoneticPr fontId="3"/>
  </si>
  <si>
    <t>ＦＡＸ</t>
    <phoneticPr fontId="3"/>
  </si>
  <si>
    <t>工場長</t>
  </si>
  <si>
    <t>記録者</t>
  </si>
  <si>
    <t>製造量・使用量</t>
  </si>
  <si>
    <t xml:space="preserve">   　 項目</t>
    <phoneticPr fontId="3"/>
  </si>
  <si>
    <t>製造数量（ｔ）</t>
  </si>
  <si>
    <r>
      <t>製造燃料使用量(㍑・</t>
    </r>
    <r>
      <rPr>
        <sz val="14"/>
        <rFont val="ＭＳ Ｐ明朝"/>
        <family val="1"/>
        <charset val="128"/>
      </rPr>
      <t>ｍ</t>
    </r>
    <r>
      <rPr>
        <vertAlign val="superscript"/>
        <sz val="10"/>
        <rFont val="ＭＳ Ｐ明朝"/>
        <family val="1"/>
        <charset val="128"/>
      </rPr>
      <t>３</t>
    </r>
    <r>
      <rPr>
        <sz val="14"/>
        <rFont val="ＭＳ 明朝"/>
        <family val="1"/>
        <charset val="128"/>
      </rPr>
      <t>)</t>
    </r>
    <rPh sb="0" eb="2">
      <t>セイゾウ</t>
    </rPh>
    <phoneticPr fontId="3"/>
  </si>
  <si>
    <t>重機燃料使用量（㍑）
[工事を除く
　　工場全体]</t>
    <rPh sb="12" eb="14">
      <t>コウジ</t>
    </rPh>
    <rPh sb="15" eb="16">
      <t>ノゾ</t>
    </rPh>
    <rPh sb="20" eb="22">
      <t>コウジョウ</t>
    </rPh>
    <rPh sb="22" eb="24">
      <t>ゼンタイ</t>
    </rPh>
    <phoneticPr fontId="3"/>
  </si>
  <si>
    <t>電力使用量
（kwh）
[工場全体]</t>
    <rPh sb="13" eb="15">
      <t>コウジョウ</t>
    </rPh>
    <rPh sb="15" eb="17">
      <t>ゼンタイ</t>
    </rPh>
    <phoneticPr fontId="3"/>
  </si>
  <si>
    <t>年月</t>
    <rPh sb="0" eb="2">
      <t>ネンゲツ</t>
    </rPh>
    <phoneticPr fontId="3"/>
  </si>
  <si>
    <t>合　　材　　</t>
  </si>
  <si>
    <t>再生路盤材</t>
  </si>
  <si>
    <t>ＡＰ　</t>
  </si>
  <si>
    <t>ＲＰ</t>
  </si>
  <si>
    <t>計　</t>
  </si>
  <si>
    <t>年度計</t>
    <rPh sb="0" eb="2">
      <t>ネンド</t>
    </rPh>
    <phoneticPr fontId="3"/>
  </si>
  <si>
    <r>
      <t>ＣＯ</t>
    </r>
    <r>
      <rPr>
        <b/>
        <sz val="10"/>
        <rFont val="ＭＳ Ｐゴシック"/>
        <family val="3"/>
        <charset val="128"/>
      </rPr>
      <t>２</t>
    </r>
    <r>
      <rPr>
        <b/>
        <sz val="14"/>
        <rFont val="ＭＳ Ｐゴシック"/>
        <family val="3"/>
        <charset val="128"/>
      </rPr>
      <t>排出係数表項目の№</t>
    </r>
    <rPh sb="3" eb="5">
      <t>ハイシュツ</t>
    </rPh>
    <rPh sb="5" eb="7">
      <t>ケイスウ</t>
    </rPh>
    <rPh sb="7" eb="8">
      <t>ヒョウ</t>
    </rPh>
    <rPh sb="8" eb="10">
      <t>コウモク</t>
    </rPh>
    <phoneticPr fontId="3"/>
  </si>
  <si>
    <r>
      <t>ＣＯ</t>
    </r>
    <r>
      <rPr>
        <b/>
        <sz val="11"/>
        <rFont val="ＭＳ Ｐゴシック"/>
        <family val="3"/>
        <charset val="128"/>
      </rPr>
      <t>２</t>
    </r>
    <r>
      <rPr>
        <b/>
        <sz val="16"/>
        <rFont val="ＭＳ Ｐゴシック"/>
        <family val="3"/>
        <charset val="128"/>
      </rPr>
      <t>排出量</t>
    </r>
    <phoneticPr fontId="3"/>
  </si>
  <si>
    <r>
      <t>（kg-CO</t>
    </r>
    <r>
      <rPr>
        <sz val="9"/>
        <rFont val="ＭＳ 明朝"/>
        <family val="1"/>
        <charset val="128"/>
      </rPr>
      <t>2</t>
    </r>
    <r>
      <rPr>
        <sz val="12"/>
        <rFont val="ＭＳ 明朝"/>
        <family val="1"/>
        <charset val="128"/>
      </rPr>
      <t>）</t>
    </r>
    <phoneticPr fontId="3"/>
  </si>
  <si>
    <t>項　目</t>
    <phoneticPr fontId="3"/>
  </si>
  <si>
    <t>製造燃料</t>
    <rPh sb="0" eb="2">
      <t>セイゾウ</t>
    </rPh>
    <phoneticPr fontId="3"/>
  </si>
  <si>
    <t>重機燃料</t>
  </si>
  <si>
    <t>電力量</t>
  </si>
  <si>
    <t>合　　材
運搬燃料</t>
    <rPh sb="7" eb="8">
      <t>ネン</t>
    </rPh>
    <rPh sb="8" eb="9">
      <t>リョウ</t>
    </rPh>
    <phoneticPr fontId="3"/>
  </si>
  <si>
    <r>
      <rPr>
        <sz val="12"/>
        <rFont val="ＭＳ 明朝"/>
        <family val="1"/>
        <charset val="128"/>
      </rPr>
      <t>再生路盤材</t>
    </r>
    <r>
      <rPr>
        <sz val="11"/>
        <rFont val="ＭＳ 明朝"/>
        <family val="1"/>
        <charset val="128"/>
      </rPr>
      <t xml:space="preserve">
</t>
    </r>
    <r>
      <rPr>
        <sz val="14"/>
        <rFont val="ＭＳ 明朝"/>
        <family val="1"/>
        <charset val="128"/>
      </rPr>
      <t>運搬燃料</t>
    </r>
    <rPh sb="8" eb="10">
      <t>ネンリョウ</t>
    </rPh>
    <phoneticPr fontId="3"/>
  </si>
  <si>
    <t>合材１ｔ当たり</t>
  </si>
  <si>
    <t>目標値</t>
  </si>
  <si>
    <t>実績値</t>
  </si>
  <si>
    <t>差</t>
  </si>
  <si>
    <r>
      <t>年</t>
    </r>
    <r>
      <rPr>
        <sz val="14"/>
        <rFont val="ＭＳ 明朝"/>
        <family val="1"/>
        <charset val="128"/>
      </rPr>
      <t>度</t>
    </r>
    <r>
      <rPr>
        <sz val="14"/>
        <rFont val="ＭＳ 明朝"/>
        <family val="1"/>
        <charset val="128"/>
      </rPr>
      <t>計</t>
    </r>
    <rPh sb="0" eb="1">
      <t>トシ</t>
    </rPh>
    <rPh sb="1" eb="2">
      <t>ド</t>
    </rPh>
    <rPh sb="2" eb="3">
      <t>ケイ</t>
    </rPh>
    <phoneticPr fontId="3"/>
  </si>
  <si>
    <t>－</t>
  </si>
  <si>
    <t xml:space="preserve"> 排出係数（比較用)</t>
    <rPh sb="6" eb="9">
      <t>ヒカクヨウ</t>
    </rPh>
    <phoneticPr fontId="3"/>
  </si>
  <si>
    <t>－</t>
    <phoneticPr fontId="3"/>
  </si>
  <si>
    <r>
      <t>CO</t>
    </r>
    <r>
      <rPr>
        <sz val="8"/>
        <rFont val="ＭＳ 明朝"/>
        <family val="1"/>
        <charset val="128"/>
      </rPr>
      <t>２</t>
    </r>
    <r>
      <rPr>
        <sz val="14"/>
        <rFont val="ＭＳ 明朝"/>
        <family val="1"/>
        <charset val="128"/>
      </rPr>
      <t>排出量(比較用)</t>
    </r>
    <rPh sb="3" eb="6">
      <t>ハイシュツリョウ</t>
    </rPh>
    <rPh sb="7" eb="10">
      <t>ヒカクヨウ</t>
    </rPh>
    <phoneticPr fontId="3"/>
  </si>
  <si>
    <r>
      <t>ＣＯ</t>
    </r>
    <r>
      <rPr>
        <b/>
        <sz val="11"/>
        <rFont val="ＭＳ Ｐゴシック"/>
        <family val="3"/>
        <charset val="128"/>
      </rPr>
      <t>２</t>
    </r>
    <r>
      <rPr>
        <b/>
        <sz val="16"/>
        <rFont val="ＭＳ Ｐゴシック"/>
        <family val="3"/>
        <charset val="128"/>
      </rPr>
      <t>排出係数表</t>
    </r>
    <phoneticPr fontId="3"/>
  </si>
  <si>
    <t>製造燃料複数の場合</t>
    <rPh sb="0" eb="2">
      <t>セイゾウ</t>
    </rPh>
    <rPh sb="2" eb="4">
      <t>ネンリョウ</t>
    </rPh>
    <rPh sb="4" eb="6">
      <t>フクスウ</t>
    </rPh>
    <rPh sb="7" eb="9">
      <t>バアイ</t>
    </rPh>
    <phoneticPr fontId="3"/>
  </si>
  <si>
    <t>備考</t>
    <rPh sb="0" eb="2">
      <t>ビコウ</t>
    </rPh>
    <phoneticPr fontId="3"/>
  </si>
  <si>
    <t>№</t>
    <phoneticPr fontId="3"/>
  </si>
  <si>
    <t>項　目</t>
  </si>
  <si>
    <t>単　位</t>
  </si>
  <si>
    <t>係　数</t>
  </si>
  <si>
    <t>年度計</t>
    <rPh sb="0" eb="2">
      <t>ネンド</t>
    </rPh>
    <rPh sb="2" eb="3">
      <t>ケイ</t>
    </rPh>
    <phoneticPr fontId="3"/>
  </si>
  <si>
    <r>
      <t>CO</t>
    </r>
    <r>
      <rPr>
        <sz val="10"/>
        <rFont val="ＭＳ 明朝"/>
        <family val="1"/>
        <charset val="128"/>
      </rPr>
      <t>2</t>
    </r>
    <r>
      <rPr>
        <sz val="14"/>
        <rFont val="ＭＳ 明朝"/>
        <family val="1"/>
        <charset val="128"/>
      </rPr>
      <t>排出量</t>
    </r>
    <phoneticPr fontId="3"/>
  </si>
  <si>
    <t>Ａ重油</t>
  </si>
  <si>
    <r>
      <t>kg-CO</t>
    </r>
    <r>
      <rPr>
        <sz val="10"/>
        <rFont val="ＭＳ 明朝"/>
        <family val="1"/>
        <charset val="128"/>
      </rPr>
      <t>2</t>
    </r>
    <r>
      <rPr>
        <sz val="14"/>
        <rFont val="ＭＳ 明朝"/>
        <family val="1"/>
        <charset val="128"/>
      </rPr>
      <t>/㍑</t>
    </r>
    <phoneticPr fontId="3"/>
  </si>
  <si>
    <t>Ｂ重油</t>
  </si>
  <si>
    <t>〃</t>
  </si>
  <si>
    <t>Ｃ重油</t>
  </si>
  <si>
    <t>灯　油</t>
  </si>
  <si>
    <t>都市ガス</t>
    <phoneticPr fontId="3"/>
  </si>
  <si>
    <r>
      <t>kg-CO</t>
    </r>
    <r>
      <rPr>
        <sz val="10"/>
        <rFont val="ＭＳ 明朝"/>
        <family val="1"/>
        <charset val="128"/>
      </rPr>
      <t>2</t>
    </r>
    <r>
      <rPr>
        <sz val="14"/>
        <rFont val="ＭＳ 明朝"/>
        <family val="1"/>
        <charset val="128"/>
      </rPr>
      <t>/ｍ</t>
    </r>
    <r>
      <rPr>
        <vertAlign val="superscript"/>
        <sz val="14"/>
        <rFont val="ＭＳ 明朝"/>
        <family val="1"/>
        <charset val="128"/>
      </rPr>
      <t>3</t>
    </r>
    <phoneticPr fontId="3"/>
  </si>
  <si>
    <t>ＬＰＧ</t>
  </si>
  <si>
    <r>
      <t>kg-CO</t>
    </r>
    <r>
      <rPr>
        <sz val="10"/>
        <rFont val="ＭＳ 明朝"/>
        <family val="1"/>
        <charset val="128"/>
      </rPr>
      <t>2</t>
    </r>
    <r>
      <rPr>
        <sz val="14"/>
        <rFont val="ＭＳ 明朝"/>
        <family val="1"/>
        <charset val="128"/>
      </rPr>
      <t>/kg</t>
    </r>
    <phoneticPr fontId="3"/>
  </si>
  <si>
    <t>計</t>
    <rPh sb="0" eb="1">
      <t>ケイ</t>
    </rPh>
    <phoneticPr fontId="3"/>
  </si>
  <si>
    <t>一般社団法人　日本アスファルト合材協会</t>
    <rPh sb="0" eb="2">
      <t>イッパン</t>
    </rPh>
    <rPh sb="2" eb="6">
      <t>シャダンホウジン</t>
    </rPh>
    <rPh sb="7" eb="9">
      <t>ニホン</t>
    </rPh>
    <rPh sb="15" eb="17">
      <t>ゴウザイ</t>
    </rPh>
    <rPh sb="17" eb="19">
      <t>キョウカイ</t>
    </rPh>
    <phoneticPr fontId="3"/>
  </si>
  <si>
    <t>　TEL:03-3553-3746  FAX:03-3555-2415</t>
    <phoneticPr fontId="3"/>
  </si>
  <si>
    <t xml:space="preserve"> </t>
    <phoneticPr fontId="3"/>
  </si>
  <si>
    <t>北海道電力</t>
    <rPh sb="0" eb="3">
      <t>ホッカイドウ</t>
    </rPh>
    <rPh sb="3" eb="5">
      <t>デンリョク</t>
    </rPh>
    <phoneticPr fontId="2"/>
  </si>
  <si>
    <t>東北電力</t>
    <rPh sb="0" eb="2">
      <t>トウホク</t>
    </rPh>
    <rPh sb="2" eb="4">
      <t>デンリョク</t>
    </rPh>
    <phoneticPr fontId="2"/>
  </si>
  <si>
    <t>東京電力</t>
    <rPh sb="0" eb="2">
      <t>トウキョウ</t>
    </rPh>
    <rPh sb="2" eb="4">
      <t>デンリョク</t>
    </rPh>
    <phoneticPr fontId="2"/>
  </si>
  <si>
    <t>中部電力</t>
    <rPh sb="0" eb="2">
      <t>チュウブ</t>
    </rPh>
    <rPh sb="2" eb="4">
      <t>デンリョク</t>
    </rPh>
    <phoneticPr fontId="2"/>
  </si>
  <si>
    <t>北陸電力</t>
    <rPh sb="0" eb="2">
      <t>ホクリク</t>
    </rPh>
    <rPh sb="2" eb="4">
      <t>デンリョク</t>
    </rPh>
    <phoneticPr fontId="2"/>
  </si>
  <si>
    <t>関西電力</t>
    <rPh sb="0" eb="2">
      <t>カンサイ</t>
    </rPh>
    <rPh sb="2" eb="4">
      <t>デンリョク</t>
    </rPh>
    <phoneticPr fontId="2"/>
  </si>
  <si>
    <t>中国電力</t>
    <rPh sb="0" eb="2">
      <t>チュウゴク</t>
    </rPh>
    <rPh sb="2" eb="4">
      <t>デンリョク</t>
    </rPh>
    <phoneticPr fontId="2"/>
  </si>
  <si>
    <t>九州電力</t>
    <rPh sb="0" eb="2">
      <t>キュウシュウ</t>
    </rPh>
    <rPh sb="2" eb="4">
      <t>デンリョク</t>
    </rPh>
    <phoneticPr fontId="2"/>
  </si>
  <si>
    <t>沖縄電力</t>
    <rPh sb="0" eb="2">
      <t>オキナワ</t>
    </rPh>
    <rPh sb="2" eb="4">
      <t>デンリョク</t>
    </rPh>
    <phoneticPr fontId="2"/>
  </si>
  <si>
    <t>四国電力</t>
    <rPh sb="0" eb="2">
      <t>シコク</t>
    </rPh>
    <rPh sb="2" eb="4">
      <t>デンリョク</t>
    </rPh>
    <phoneticPr fontId="2"/>
  </si>
  <si>
    <t>№</t>
    <phoneticPr fontId="2"/>
  </si>
  <si>
    <t>電気事業者</t>
    <rPh sb="0" eb="2">
      <t>デンキ</t>
    </rPh>
    <rPh sb="2" eb="5">
      <t>ジギョウシャ</t>
    </rPh>
    <phoneticPr fontId="2"/>
  </si>
  <si>
    <t>係数</t>
    <rPh sb="0" eb="2">
      <t>ケイスウ</t>
    </rPh>
    <phoneticPr fontId="2"/>
  </si>
  <si>
    <t>電気事業者選択（排出係数用）</t>
    <rPh sb="0" eb="2">
      <t>デンキ</t>
    </rPh>
    <rPh sb="2" eb="5">
      <t>ジギョウシャ</t>
    </rPh>
    <rPh sb="5" eb="7">
      <t>センタク</t>
    </rPh>
    <rPh sb="8" eb="10">
      <t>ハイシュツ</t>
    </rPh>
    <rPh sb="10" eb="12">
      <t>ケイスウ</t>
    </rPh>
    <rPh sb="12" eb="13">
      <t>ヨウ</t>
    </rPh>
    <phoneticPr fontId="2"/>
  </si>
  <si>
    <t>当年度</t>
    <rPh sb="0" eb="3">
      <t>トウネンド</t>
    </rPh>
    <phoneticPr fontId="2"/>
  </si>
  <si>
    <t>前年度</t>
    <rPh sb="0" eb="3">
      <t>ゼンネンド</t>
    </rPh>
    <phoneticPr fontId="2"/>
  </si>
  <si>
    <t>電子マニフェスト利用の有無</t>
    <rPh sb="0" eb="2">
      <t>デンシ</t>
    </rPh>
    <rPh sb="8" eb="10">
      <t>リヨウ</t>
    </rPh>
    <phoneticPr fontId="2"/>
  </si>
  <si>
    <t>1.ありの場合→</t>
    <rPh sb="5" eb="7">
      <t>バアイ</t>
    </rPh>
    <phoneticPr fontId="2"/>
  </si>
  <si>
    <t>件</t>
    <rPh sb="0" eb="1">
      <t>ケン</t>
    </rPh>
    <phoneticPr fontId="2"/>
  </si>
  <si>
    <t>内　電子マニフェストの割合</t>
    <rPh sb="0" eb="1">
      <t>ウチ</t>
    </rPh>
    <rPh sb="2" eb="4">
      <t>デンシ</t>
    </rPh>
    <rPh sb="11" eb="13">
      <t>ワリアイ</t>
    </rPh>
    <phoneticPr fontId="2"/>
  </si>
  <si>
    <t>マニフェスト件数（全体）</t>
    <rPh sb="6" eb="8">
      <t>ケンスウ</t>
    </rPh>
    <rPh sb="9" eb="11">
      <t>ゼンタイ</t>
    </rPh>
    <phoneticPr fontId="2"/>
  </si>
  <si>
    <t>発　注　機　関</t>
    <rPh sb="0" eb="1">
      <t>ハッ</t>
    </rPh>
    <rPh sb="2" eb="3">
      <t>チュウ</t>
    </rPh>
    <rPh sb="4" eb="5">
      <t>キ</t>
    </rPh>
    <rPh sb="6" eb="7">
      <t>カン</t>
    </rPh>
    <phoneticPr fontId="2"/>
  </si>
  <si>
    <t>自治体名</t>
    <rPh sb="0" eb="3">
      <t>ジチタイ</t>
    </rPh>
    <rPh sb="3" eb="4">
      <t>メイ</t>
    </rPh>
    <phoneticPr fontId="2"/>
  </si>
  <si>
    <t>貴工場営業エリアで、アスファルト発生材の処理施設を合材工場にしている自治体（発注機関）があれば、自治体名・</t>
    <rPh sb="0" eb="1">
      <t>キ</t>
    </rPh>
    <rPh sb="1" eb="3">
      <t>コウジョウ</t>
    </rPh>
    <rPh sb="3" eb="5">
      <t>エイギョウ</t>
    </rPh>
    <rPh sb="16" eb="19">
      <t>ハッセイザイ</t>
    </rPh>
    <rPh sb="20" eb="22">
      <t>ショリ</t>
    </rPh>
    <rPh sb="22" eb="24">
      <t>シセツ</t>
    </rPh>
    <rPh sb="25" eb="27">
      <t>ゴウザイ</t>
    </rPh>
    <rPh sb="27" eb="29">
      <t>コウジョウ</t>
    </rPh>
    <rPh sb="34" eb="37">
      <t>ジチタイ</t>
    </rPh>
    <rPh sb="38" eb="40">
      <t>ハッチュウ</t>
    </rPh>
    <rPh sb="40" eb="42">
      <t>キカン</t>
    </rPh>
    <rPh sb="48" eb="51">
      <t>ジチタイ</t>
    </rPh>
    <rPh sb="51" eb="52">
      <t>メイ</t>
    </rPh>
    <phoneticPr fontId="2"/>
  </si>
  <si>
    <t>内容</t>
    <rPh sb="0" eb="2">
      <t>ナイヨウ</t>
    </rPh>
    <phoneticPr fontId="2"/>
  </si>
  <si>
    <t>アスファルトコンクリート塊については再生アスファルトプラントへ搬出すること</t>
    <phoneticPr fontId="2"/>
  </si>
  <si>
    <t>文書名（仕様書など）・内容をご記入下さい。</t>
    <rPh sb="0" eb="3">
      <t>ブンショメイ</t>
    </rPh>
    <rPh sb="4" eb="7">
      <t>シヨウショ</t>
    </rPh>
    <phoneticPr fontId="2"/>
  </si>
  <si>
    <t>文書名（仕様書など）</t>
    <rPh sb="0" eb="3">
      <t>ブンショメイ</t>
    </rPh>
    <rPh sb="4" eb="7">
      <t>シヨウショ</t>
    </rPh>
    <phoneticPr fontId="2"/>
  </si>
  <si>
    <t>特記仕様書
山形県公共工事ﾘｻｲｸﾙ原則化ﾙｰﾙ
建設副産物の取扱い方針</t>
    <rPh sb="6" eb="9">
      <t>ヤマガタケン</t>
    </rPh>
    <rPh sb="9" eb="11">
      <t>コウキョウ</t>
    </rPh>
    <rPh sb="11" eb="13">
      <t>コウジ</t>
    </rPh>
    <rPh sb="18" eb="21">
      <t>ゲンソクカ</t>
    </rPh>
    <rPh sb="25" eb="27">
      <t>ケンセツ</t>
    </rPh>
    <rPh sb="27" eb="30">
      <t>フクサンブツ</t>
    </rPh>
    <rPh sb="31" eb="33">
      <t>トリアツカ</t>
    </rPh>
    <rPh sb="34" eb="36">
      <t>ホウシン</t>
    </rPh>
    <phoneticPr fontId="2"/>
  </si>
  <si>
    <t>例）山口県
　 　山形県
　　 佐賀県</t>
    <rPh sb="0" eb="1">
      <t>レイ</t>
    </rPh>
    <rPh sb="9" eb="12">
      <t>ヤマガタケン</t>
    </rPh>
    <rPh sb="16" eb="19">
      <t>サガケン</t>
    </rPh>
    <phoneticPr fontId="2"/>
  </si>
  <si>
    <t>１２．アスコン発生材処理施設の指定制度</t>
    <rPh sb="7" eb="10">
      <t>ハッセイザイ</t>
    </rPh>
    <rPh sb="10" eb="12">
      <t>ショリ</t>
    </rPh>
    <rPh sb="12" eb="14">
      <t>シセツ</t>
    </rPh>
    <rPh sb="15" eb="17">
      <t>シテイ</t>
    </rPh>
    <rPh sb="17" eb="19">
      <t>セイド</t>
    </rPh>
    <phoneticPr fontId="2"/>
  </si>
  <si>
    <t>１１．再生合材の再生骨材配合率の規制</t>
    <rPh sb="3" eb="5">
      <t>サイセイ</t>
    </rPh>
    <rPh sb="5" eb="7">
      <t>ゴウザイ</t>
    </rPh>
    <rPh sb="8" eb="10">
      <t>サイセイ</t>
    </rPh>
    <rPh sb="10" eb="12">
      <t>コツザイ</t>
    </rPh>
    <rPh sb="12" eb="14">
      <t>ハイゴウ</t>
    </rPh>
    <rPh sb="14" eb="15">
      <t>リツ</t>
    </rPh>
    <rPh sb="16" eb="18">
      <t>キセイ</t>
    </rPh>
    <phoneticPr fontId="2"/>
  </si>
  <si>
    <t>９．アスファルト再生骨材の購入量</t>
    <phoneticPr fontId="2"/>
  </si>
  <si>
    <t>１０．需給バランスについてお答え下さい。</t>
    <phoneticPr fontId="2"/>
  </si>
  <si>
    <t>　　（１）年間を通して再生骨材の需給バランスの状況はどのようでしたか。いずれの場合にもお答え下さい。</t>
    <phoneticPr fontId="2"/>
  </si>
  <si>
    <t>　　（２）年間を通して再生路盤材の需給バランスの状況はどのようでしたか。いずれの場合にもお答え下さい。</t>
    <phoneticPr fontId="2"/>
  </si>
  <si>
    <t>７．電子マニフェスト利用状況</t>
    <rPh sb="2" eb="4">
      <t>デンシ</t>
    </rPh>
    <rPh sb="10" eb="12">
      <t>リヨウ</t>
    </rPh>
    <rPh sb="12" eb="14">
      <t>ジョウキョウ</t>
    </rPh>
    <phoneticPr fontId="2"/>
  </si>
  <si>
    <t>８．再生骨材の分級仕様</t>
    <phoneticPr fontId="2"/>
  </si>
  <si>
    <t>マニフェスト伝票1枚を1件としてカウントして下さい。</t>
    <rPh sb="6" eb="8">
      <t>デンピョウ</t>
    </rPh>
    <rPh sb="9" eb="10">
      <t>マイ</t>
    </rPh>
    <rPh sb="12" eb="13">
      <t>ケン</t>
    </rPh>
    <rPh sb="22" eb="23">
      <t>クダ</t>
    </rPh>
    <phoneticPr fontId="2"/>
  </si>
  <si>
    <t>6-6.年間使用電力量</t>
    <rPh sb="4" eb="6">
      <t>ネンカン</t>
    </rPh>
    <rPh sb="6" eb="8">
      <t>シヨウ</t>
    </rPh>
    <rPh sb="8" eb="11">
      <t>デンリョクリョウ</t>
    </rPh>
    <phoneticPr fontId="2"/>
  </si>
  <si>
    <t>t/h</t>
    <phoneticPr fontId="2"/>
  </si>
  <si>
    <t>製造能力</t>
    <rPh sb="0" eb="2">
      <t>セイゾウ</t>
    </rPh>
    <rPh sb="2" eb="4">
      <t>ノウリョク</t>
    </rPh>
    <phoneticPr fontId="2"/>
  </si>
  <si>
    <t>7-3.使用先別製造数量（ｔ／年）</t>
    <phoneticPr fontId="2"/>
  </si>
  <si>
    <t>備　　　　考</t>
    <rPh sb="0" eb="1">
      <t>ソナエ</t>
    </rPh>
    <rPh sb="5" eb="6">
      <t>コウ</t>
    </rPh>
    <phoneticPr fontId="2"/>
  </si>
  <si>
    <t>例）2</t>
    <phoneticPr fontId="2"/>
  </si>
  <si>
    <t>　2.都道府県</t>
    <rPh sb="3" eb="7">
      <t>トドウフケン</t>
    </rPh>
    <phoneticPr fontId="2"/>
  </si>
  <si>
    <t>ﾎﾟﾘﾏｰⅠ型</t>
    <rPh sb="6" eb="7">
      <t>ガタ</t>
    </rPh>
    <phoneticPr fontId="2"/>
  </si>
  <si>
    <t>ﾁｪｯｸ項目</t>
    <rPh sb="4" eb="6">
      <t>コウモク</t>
    </rPh>
    <phoneticPr fontId="2"/>
  </si>
  <si>
    <t>Ａ</t>
    <phoneticPr fontId="2"/>
  </si>
  <si>
    <t>Ｂ</t>
    <phoneticPr fontId="2"/>
  </si>
  <si>
    <t>Ｃ</t>
    <phoneticPr fontId="2"/>
  </si>
  <si>
    <t>ﾎﾟﾘﾏｰⅡ型</t>
    <rPh sb="6" eb="7">
      <t>ガタ</t>
    </rPh>
    <phoneticPr fontId="2"/>
  </si>
  <si>
    <t>ﾎﾟﾘﾏｰⅢ型</t>
    <rPh sb="6" eb="7">
      <t>ガタ</t>
    </rPh>
    <phoneticPr fontId="2"/>
  </si>
  <si>
    <t>ﾎﾟﾘﾏｰＨ型</t>
    <rPh sb="6" eb="7">
      <t>ガタ</t>
    </rPh>
    <phoneticPr fontId="2"/>
  </si>
  <si>
    <t>エラー内容</t>
    <rPh sb="3" eb="5">
      <t>ナイヨウ</t>
    </rPh>
    <phoneticPr fontId="2"/>
  </si>
  <si>
    <t>ロス率</t>
    <rPh sb="2" eb="3">
      <t>リツ</t>
    </rPh>
    <phoneticPr fontId="2"/>
  </si>
  <si>
    <t>電力量</t>
    <rPh sb="0" eb="3">
      <t>デンリョクリョウ</t>
    </rPh>
    <phoneticPr fontId="2"/>
  </si>
  <si>
    <t>３０％</t>
    <phoneticPr fontId="2"/>
  </si>
  <si>
    <t>5月</t>
    <rPh sb="1" eb="2">
      <t>ガツ</t>
    </rPh>
    <phoneticPr fontId="3"/>
  </si>
  <si>
    <t>6月</t>
  </si>
  <si>
    <t>7月</t>
  </si>
  <si>
    <t>8月</t>
  </si>
  <si>
    <t>9月</t>
  </si>
  <si>
    <t>2月</t>
    <rPh sb="1" eb="2">
      <t>ガツ</t>
    </rPh>
    <phoneticPr fontId="3"/>
  </si>
  <si>
    <t>3月</t>
  </si>
  <si>
    <t>貴工場の操業開始年月をご入力下さい。(西暦）</t>
    <rPh sb="4" eb="6">
      <t>ソウギョウ</t>
    </rPh>
    <rPh sb="12" eb="14">
      <t>ニュウリョク</t>
    </rPh>
    <rPh sb="19" eb="21">
      <t>セイレキ</t>
    </rPh>
    <phoneticPr fontId="2"/>
  </si>
  <si>
    <t>砕　　石</t>
    <phoneticPr fontId="2"/>
  </si>
  <si>
    <t>その他細骨材＊2</t>
    <phoneticPr fontId="2"/>
  </si>
  <si>
    <t>アスファルト　*3</t>
    <phoneticPr fontId="2"/>
  </si>
  <si>
    <r>
      <t>その他</t>
    </r>
    <r>
      <rPr>
        <sz val="8"/>
        <rFont val="ＭＳ 明朝"/>
        <family val="1"/>
        <charset val="128"/>
      </rPr>
      <t>*4</t>
    </r>
    <phoneticPr fontId="2"/>
  </si>
  <si>
    <t>再エネ電力の調達</t>
    <rPh sb="0" eb="1">
      <t>サイ</t>
    </rPh>
    <rPh sb="3" eb="5">
      <t>デンリョク</t>
    </rPh>
    <rPh sb="6" eb="8">
      <t>チョウタツ</t>
    </rPh>
    <phoneticPr fontId="2"/>
  </si>
  <si>
    <t>都市ｶﾞｽ</t>
    <rPh sb="0" eb="2">
      <t>トシ</t>
    </rPh>
    <phoneticPr fontId="2"/>
  </si>
  <si>
    <t>灯油</t>
    <rPh sb="0" eb="2">
      <t>トウユ</t>
    </rPh>
    <phoneticPr fontId="2"/>
  </si>
  <si>
    <t>ＬＰＧ</t>
    <phoneticPr fontId="2"/>
  </si>
  <si>
    <r>
      <t>ＣＯ</t>
    </r>
    <r>
      <rPr>
        <vertAlign val="subscript"/>
        <sz val="9"/>
        <rFont val="ＭＳ Ｐ明朝"/>
        <family val="1"/>
        <charset val="128"/>
      </rPr>
      <t>２</t>
    </r>
    <r>
      <rPr>
        <sz val="9"/>
        <rFont val="ＭＳ Ｐ明朝"/>
        <family val="1"/>
        <charset val="128"/>
      </rPr>
      <t>排出量原単位の少ない燃料の使用</t>
    </r>
    <rPh sb="3" eb="5">
      <t>ハイシュツ</t>
    </rPh>
    <rPh sb="5" eb="6">
      <t>リョウ</t>
    </rPh>
    <rPh sb="6" eb="9">
      <t>ゲンタンイ</t>
    </rPh>
    <rPh sb="10" eb="11">
      <t>スク</t>
    </rPh>
    <rPh sb="13" eb="15">
      <t>ネンリョウ</t>
    </rPh>
    <rPh sb="16" eb="18">
      <t>シヨウ</t>
    </rPh>
    <phoneticPr fontId="2"/>
  </si>
  <si>
    <t>ＧＴＬ</t>
    <phoneticPr fontId="2"/>
  </si>
  <si>
    <t>その他</t>
    <rPh sb="2" eb="3">
      <t>タ</t>
    </rPh>
    <phoneticPr fontId="2"/>
  </si>
  <si>
    <t>ｸﾞﾘｾﾘﾝ</t>
    <phoneticPr fontId="2"/>
  </si>
  <si>
    <t>木ﾀｰﾙ</t>
    <rPh sb="0" eb="1">
      <t>キ</t>
    </rPh>
    <phoneticPr fontId="2"/>
  </si>
  <si>
    <t>ﾊﾟｰﾑ油</t>
    <rPh sb="4" eb="5">
      <t>ユ</t>
    </rPh>
    <phoneticPr fontId="2"/>
  </si>
  <si>
    <t>廃食油</t>
    <rPh sb="0" eb="3">
      <t>ハイショクユ</t>
    </rPh>
    <phoneticPr fontId="2"/>
  </si>
  <si>
    <t>木材ﾁｯﾌﾟ</t>
    <rPh sb="0" eb="2">
      <t>モクザイ</t>
    </rPh>
    <phoneticPr fontId="2"/>
  </si>
  <si>
    <t>自家発電</t>
    <rPh sb="0" eb="2">
      <t>ジカ</t>
    </rPh>
    <rPh sb="2" eb="4">
      <t>ハツデン</t>
    </rPh>
    <phoneticPr fontId="2"/>
  </si>
  <si>
    <t>他社設備直接</t>
    <rPh sb="0" eb="2">
      <t>タシャ</t>
    </rPh>
    <rPh sb="2" eb="4">
      <t>セツビ</t>
    </rPh>
    <rPh sb="4" eb="6">
      <t>チョクセツ</t>
    </rPh>
    <phoneticPr fontId="2"/>
  </si>
  <si>
    <t>小売との契約</t>
    <rPh sb="0" eb="2">
      <t>コウリ</t>
    </rPh>
    <rPh sb="4" eb="6">
      <t>ケイヤク</t>
    </rPh>
    <phoneticPr fontId="2"/>
  </si>
  <si>
    <t>証書の購入</t>
    <rPh sb="0" eb="2">
      <t>ショウショ</t>
    </rPh>
    <rPh sb="3" eb="5">
      <t>コウニュウ</t>
    </rPh>
    <phoneticPr fontId="2"/>
  </si>
  <si>
    <t>都市ガス</t>
  </si>
  <si>
    <t>a発熱量</t>
    <rPh sb="1" eb="4">
      <t>ハツネツリョウ</t>
    </rPh>
    <phoneticPr fontId="2"/>
  </si>
  <si>
    <t>b排出
係数</t>
    <rPh sb="1" eb="3">
      <t>ハイシュツ</t>
    </rPh>
    <rPh sb="4" eb="6">
      <t>ケイスウ</t>
    </rPh>
    <phoneticPr fontId="2"/>
  </si>
  <si>
    <t>(tC/GJ)</t>
    <phoneticPr fontId="2"/>
  </si>
  <si>
    <t>(tC/t)
(kgC/㍑)</t>
    <phoneticPr fontId="2"/>
  </si>
  <si>
    <t>(GJ/kℓ)</t>
    <phoneticPr fontId="2"/>
  </si>
  <si>
    <t>ＬＰＧの単位はkℓではなくｔ</t>
    <rPh sb="4" eb="6">
      <t>タンイ</t>
    </rPh>
    <phoneticPr fontId="2"/>
  </si>
  <si>
    <t>※都市ガスの単位はkℓではなく1,000N㎥</t>
    <rPh sb="1" eb="3">
      <t>トシ</t>
    </rPh>
    <rPh sb="6" eb="8">
      <t>タンイ</t>
    </rPh>
    <phoneticPr fontId="2"/>
  </si>
  <si>
    <t>ＬＮＧ</t>
    <phoneticPr fontId="2"/>
  </si>
  <si>
    <t>kg-CO2/kg</t>
  </si>
  <si>
    <t>ﾊﾞｲｵﾏｽ</t>
    <phoneticPr fontId="2"/>
  </si>
  <si>
    <t>(㍑,kg）</t>
    <phoneticPr fontId="3"/>
  </si>
  <si>
    <r>
      <t>6-5.プラント本体のＣＯ</t>
    </r>
    <r>
      <rPr>
        <vertAlign val="subscript"/>
        <sz val="9"/>
        <rFont val="ＭＳ ゴシック"/>
        <family val="3"/>
        <charset val="128"/>
      </rPr>
      <t>２</t>
    </r>
    <r>
      <rPr>
        <sz val="9"/>
        <rFont val="ＭＳ ゴシック"/>
        <family val="3"/>
        <charset val="128"/>
      </rPr>
      <t>排出量削減対策</t>
    </r>
    <rPh sb="8" eb="10">
      <t>ホンタイ</t>
    </rPh>
    <rPh sb="14" eb="17">
      <t>ハイシュツリョウ</t>
    </rPh>
    <rPh sb="17" eb="19">
      <t>サクゲン</t>
    </rPh>
    <rPh sb="19" eb="21">
      <t>タイサク</t>
    </rPh>
    <phoneticPr fontId="2"/>
  </si>
  <si>
    <t>a×b×44/12
換算係数</t>
    <rPh sb="10" eb="12">
      <t>カンサン</t>
    </rPh>
    <rPh sb="12" eb="14">
      <t>ケイスウ</t>
    </rPh>
    <phoneticPr fontId="2"/>
  </si>
  <si>
    <t>環境省
温室効果ガス排出量 算定・報告・公表制度
算定方法・排出係数一覧</t>
    <rPh sb="0" eb="3">
      <t>カンキョウショウ</t>
    </rPh>
    <rPh sb="4" eb="6">
      <t>オンシツ</t>
    </rPh>
    <rPh sb="6" eb="8">
      <t>コウカ</t>
    </rPh>
    <rPh sb="10" eb="13">
      <t>ハイシュツリョウ</t>
    </rPh>
    <rPh sb="14" eb="16">
      <t>サンテイ</t>
    </rPh>
    <rPh sb="17" eb="19">
      <t>ホウコク</t>
    </rPh>
    <rPh sb="20" eb="22">
      <t>コウヒョウ</t>
    </rPh>
    <rPh sb="22" eb="24">
      <t>セイド</t>
    </rPh>
    <rPh sb="25" eb="27">
      <t>サンテイ</t>
    </rPh>
    <rPh sb="27" eb="29">
      <t>ホウホウ</t>
    </rPh>
    <rPh sb="30" eb="32">
      <t>ハイシュツ</t>
    </rPh>
    <rPh sb="32" eb="34">
      <t>ケイスウ</t>
    </rPh>
    <rPh sb="34" eb="36">
      <t>イチラン</t>
    </rPh>
    <phoneticPr fontId="2"/>
  </si>
  <si>
    <t>アクティブドライヤ</t>
    <phoneticPr fontId="2"/>
  </si>
  <si>
    <t>脱臭排熱回収システム</t>
    <rPh sb="0" eb="2">
      <t>ダッシュウ</t>
    </rPh>
    <rPh sb="2" eb="4">
      <t>ハイネツ</t>
    </rPh>
    <rPh sb="4" eb="6">
      <t>カイシュウ</t>
    </rPh>
    <phoneticPr fontId="2"/>
  </si>
  <si>
    <t>アスファルトフォームド装置</t>
    <rPh sb="11" eb="13">
      <t>ソウチ</t>
    </rPh>
    <phoneticPr fontId="2"/>
  </si>
  <si>
    <t xml:space="preserve"> ＬＮＧ</t>
    <phoneticPr fontId="2"/>
  </si>
  <si>
    <t>※その他は右欄に燃料名を入力。</t>
    <rPh sb="3" eb="4">
      <t>タ</t>
    </rPh>
    <rPh sb="5" eb="7">
      <t>ウラン</t>
    </rPh>
    <rPh sb="8" eb="10">
      <t>ネンリョウ</t>
    </rPh>
    <rPh sb="10" eb="11">
      <t>メイ</t>
    </rPh>
    <rPh sb="12" eb="14">
      <t>ニュウリョク</t>
    </rPh>
    <phoneticPr fontId="2"/>
  </si>
  <si>
    <t>再エネ電力</t>
    <rPh sb="0" eb="1">
      <t>サイ</t>
    </rPh>
    <rPh sb="3" eb="5">
      <t>デンリョク</t>
    </rPh>
    <phoneticPr fontId="2"/>
  </si>
  <si>
    <t>7-4.荷姿別出荷数量（ｔ／年）</t>
    <rPh sb="4" eb="6">
      <t>ニスガタ</t>
    </rPh>
    <rPh sb="6" eb="7">
      <t>ベツ</t>
    </rPh>
    <rPh sb="7" eb="9">
      <t>シュッカ</t>
    </rPh>
    <phoneticPr fontId="2"/>
  </si>
  <si>
    <t>小型現着</t>
    <rPh sb="0" eb="2">
      <t>コガタ</t>
    </rPh>
    <rPh sb="2" eb="3">
      <t>ゲン</t>
    </rPh>
    <rPh sb="3" eb="4">
      <t>チャク</t>
    </rPh>
    <phoneticPr fontId="2"/>
  </si>
  <si>
    <t>工場渡し</t>
    <rPh sb="0" eb="2">
      <t>コウジョウ</t>
    </rPh>
    <rPh sb="2" eb="3">
      <t>ワタ</t>
    </rPh>
    <phoneticPr fontId="2"/>
  </si>
  <si>
    <t>合　　計</t>
    <rPh sb="0" eb="1">
      <t>ゴウ</t>
    </rPh>
    <rPh sb="3" eb="4">
      <t>ケイ</t>
    </rPh>
    <phoneticPr fontId="2"/>
  </si>
  <si>
    <t>荷　　姿</t>
    <rPh sb="0" eb="1">
      <t>ニ</t>
    </rPh>
    <rPh sb="3" eb="4">
      <t>スガタ</t>
    </rPh>
    <phoneticPr fontId="2"/>
  </si>
  <si>
    <t>計</t>
    <rPh sb="0" eb="1">
      <t>ケイ</t>
    </rPh>
    <phoneticPr fontId="2"/>
  </si>
  <si>
    <t>鉄鋼スラグ</t>
    <rPh sb="0" eb="2">
      <t>テッコウ</t>
    </rPh>
    <phoneticPr fontId="2"/>
  </si>
  <si>
    <t>溶融スラグ</t>
    <rPh sb="0" eb="2">
      <t>ヨウユウ</t>
    </rPh>
    <phoneticPr fontId="2"/>
  </si>
  <si>
    <t>大型現着*1</t>
    <rPh sb="0" eb="2">
      <t>オオガタ</t>
    </rPh>
    <rPh sb="2" eb="3">
      <t>ゲン</t>
    </rPh>
    <rPh sb="3" eb="4">
      <t>チャク</t>
    </rPh>
    <phoneticPr fontId="2"/>
  </si>
  <si>
    <t>施工性改善</t>
    <rPh sb="0" eb="3">
      <t>セコウセイ</t>
    </rPh>
    <rPh sb="3" eb="5">
      <t>カイゼン</t>
    </rPh>
    <phoneticPr fontId="2"/>
  </si>
  <si>
    <r>
      <t>ＣＯ</t>
    </r>
    <r>
      <rPr>
        <vertAlign val="subscript"/>
        <sz val="10"/>
        <rFont val="ＭＳ 明朝"/>
        <family val="1"/>
        <charset val="128"/>
      </rPr>
      <t>２</t>
    </r>
    <r>
      <rPr>
        <sz val="10"/>
        <rFont val="ＭＳ 明朝"/>
        <family val="1"/>
        <charset val="128"/>
      </rPr>
      <t>削減*1</t>
    </r>
    <rPh sb="3" eb="5">
      <t>サクゲン</t>
    </rPh>
    <phoneticPr fontId="2"/>
  </si>
  <si>
    <t>使 用 先</t>
    <phoneticPr fontId="2"/>
  </si>
  <si>
    <t>7-5.中温化技術利用合材製造数量（対象のみ）（ｔ／年）</t>
    <rPh sb="4" eb="7">
      <t>チュウオンカ</t>
    </rPh>
    <rPh sb="7" eb="9">
      <t>ギジュツ</t>
    </rPh>
    <rPh sb="9" eb="11">
      <t>リヨウ</t>
    </rPh>
    <rPh sb="11" eb="13">
      <t>ゴウザイ</t>
    </rPh>
    <rPh sb="18" eb="20">
      <t>タイショウ</t>
    </rPh>
    <phoneticPr fontId="2"/>
  </si>
  <si>
    <t>7-6.スラグ入り合材製造数量（対象のみ）（ｔ／年）</t>
    <rPh sb="7" eb="8">
      <t>イ</t>
    </rPh>
    <rPh sb="9" eb="11">
      <t>ゴウザイ</t>
    </rPh>
    <rPh sb="16" eb="18">
      <t>タイショウ</t>
    </rPh>
    <phoneticPr fontId="2"/>
  </si>
  <si>
    <t>削減対策が有る場合、□をクリックして☑にして下さい。</t>
    <rPh sb="0" eb="2">
      <t>サクゲン</t>
    </rPh>
    <rPh sb="2" eb="4">
      <t>タイサク</t>
    </rPh>
    <rPh sb="5" eb="6">
      <t>ア</t>
    </rPh>
    <rPh sb="7" eb="9">
      <t>バアイ</t>
    </rPh>
    <rPh sb="22" eb="23">
      <t>クダ</t>
    </rPh>
    <phoneticPr fontId="2"/>
  </si>
  <si>
    <r>
      <t xml:space="preserve">ｶｰﾎﾞﾝﾆｭｰﾄﾗﾙ燃料
</t>
    </r>
    <r>
      <rPr>
        <sz val="9"/>
        <rFont val="ＭＳ Ｐ明朝"/>
        <family val="1"/>
        <charset val="128"/>
      </rPr>
      <t>（ﾊﾞｲｵﾏｽ燃料）の使用</t>
    </r>
    <rPh sb="11" eb="13">
      <t>ネンリョウ</t>
    </rPh>
    <rPh sb="21" eb="23">
      <t>ネンリョウ</t>
    </rPh>
    <rPh sb="25" eb="27">
      <t>シヨウ</t>
    </rPh>
    <phoneticPr fontId="2"/>
  </si>
  <si>
    <r>
      <t>　　</t>
    </r>
    <r>
      <rPr>
        <sz val="10"/>
        <rFont val="ＭＳ Ｐ明朝"/>
        <family val="1"/>
        <charset val="128"/>
      </rPr>
      <t>計算値</t>
    </r>
    <r>
      <rPr>
        <sz val="9.5"/>
        <rFont val="ＭＳ Ｐ明朝"/>
        <family val="1"/>
        <charset val="128"/>
      </rPr>
      <t>（合材製造使用電力量）</t>
    </r>
    <rPh sb="2" eb="5">
      <t>ケイサンチ</t>
    </rPh>
    <rPh sb="6" eb="8">
      <t>ゴウザイ</t>
    </rPh>
    <rPh sb="8" eb="10">
      <t>セイゾウ</t>
    </rPh>
    <rPh sb="10" eb="12">
      <t>シヨウ</t>
    </rPh>
    <rPh sb="12" eb="15">
      <t>デンリョクリョウ</t>
    </rPh>
    <phoneticPr fontId="2"/>
  </si>
  <si>
    <t>ミキサ容量</t>
    <rPh sb="3" eb="5">
      <t>ヨウリョウ</t>
    </rPh>
    <phoneticPr fontId="2"/>
  </si>
  <si>
    <t>新規骨材ﾄﾞﾗｲﾔ能力</t>
    <rPh sb="0" eb="2">
      <t>シンキ</t>
    </rPh>
    <rPh sb="2" eb="4">
      <t>コツザイ</t>
    </rPh>
    <rPh sb="9" eb="11">
      <t>ノウリョク</t>
    </rPh>
    <phoneticPr fontId="2"/>
  </si>
  <si>
    <t>再生骨材ﾄﾞﾗｲﾔ能力</t>
    <rPh sb="0" eb="2">
      <t>サイセイ</t>
    </rPh>
    <rPh sb="2" eb="4">
      <t>コツザイ</t>
    </rPh>
    <rPh sb="9" eb="11">
      <t>ノウリョク</t>
    </rPh>
    <phoneticPr fontId="2"/>
  </si>
  <si>
    <t>　</t>
    <phoneticPr fontId="2"/>
  </si>
  <si>
    <t>1</t>
    <phoneticPr fontId="2"/>
  </si>
  <si>
    <t>kg/B</t>
    <phoneticPr fontId="2"/>
  </si>
  <si>
    <t>2</t>
    <phoneticPr fontId="2"/>
  </si>
  <si>
    <t>6-4.再生骨材・再生路盤材の製造設備（中間処理施設）</t>
    <rPh sb="20" eb="22">
      <t>チュウカン</t>
    </rPh>
    <rPh sb="22" eb="24">
      <t>ショリ</t>
    </rPh>
    <rPh sb="24" eb="26">
      <t>シセツ</t>
    </rPh>
    <phoneticPr fontId="2"/>
  </si>
  <si>
    <r>
      <t>製造設備の有無について、○をクリックし、</t>
    </r>
    <r>
      <rPr>
        <sz val="8"/>
        <color rgb="FFFF0000"/>
        <rFont val="IPAmj明朝"/>
        <family val="1"/>
        <charset val="128"/>
      </rPr>
      <t>◉</t>
    </r>
    <r>
      <rPr>
        <sz val="8"/>
        <color rgb="FFFF0000"/>
        <rFont val="ＭＳ Ｐ明朝"/>
        <family val="1"/>
        <charset val="128"/>
      </rPr>
      <t>にして下さい。</t>
    </r>
    <rPh sb="0" eb="2">
      <t>セイゾウ</t>
    </rPh>
    <rPh sb="2" eb="4">
      <t>セツビ</t>
    </rPh>
    <rPh sb="5" eb="7">
      <t>ウム</t>
    </rPh>
    <rPh sb="24" eb="25">
      <t>クダ</t>
    </rPh>
    <phoneticPr fontId="2"/>
  </si>
  <si>
    <t>　　　　１．有り</t>
    <rPh sb="6" eb="7">
      <t>ア</t>
    </rPh>
    <phoneticPr fontId="2"/>
  </si>
  <si>
    <t>　　　　２．無し</t>
    <rPh sb="6" eb="7">
      <t>ナ</t>
    </rPh>
    <phoneticPr fontId="2"/>
  </si>
  <si>
    <t>製造設備の有無</t>
  </si>
  <si>
    <t>再生中温化アスファルト合材に関する調査表</t>
    <rPh sb="19" eb="20">
      <t>ヒョウ</t>
    </rPh>
    <phoneticPr fontId="75"/>
  </si>
  <si>
    <t>会社名：</t>
    <rPh sb="0" eb="2">
      <t>カイシャ</t>
    </rPh>
    <rPh sb="2" eb="3">
      <t>メイ</t>
    </rPh>
    <phoneticPr fontId="75"/>
  </si>
  <si>
    <r>
      <t>注）中温化アスファルト合材とは、中温化技術を用いて製造したアスファルト合材である。
中温化アスファルト合材には、①通常よりも製造温度を10℃以上低くしてCO</t>
    </r>
    <r>
      <rPr>
        <vertAlign val="subscript"/>
        <sz val="9"/>
        <rFont val="ＭＳ Ｐゴシック"/>
        <family val="3"/>
        <charset val="128"/>
      </rPr>
      <t>2</t>
    </r>
    <r>
      <rPr>
        <sz val="9"/>
        <rFont val="ＭＳ Ｐゴシック"/>
        <family val="3"/>
        <charset val="128"/>
      </rPr>
      <t>排出量を削減する場合と②通常の製造温度で製造し施工性を改善する場合がある。
①は「CO</t>
    </r>
    <r>
      <rPr>
        <vertAlign val="subscript"/>
        <sz val="9"/>
        <rFont val="ＭＳ Ｐゴシック"/>
        <family val="3"/>
        <charset val="128"/>
      </rPr>
      <t>2</t>
    </r>
    <r>
      <rPr>
        <sz val="9"/>
        <rFont val="ＭＳ Ｐゴシック"/>
        <family val="3"/>
        <charset val="128"/>
      </rPr>
      <t>削減」、②は「施工性改善」に記述する。</t>
    </r>
    <rPh sb="0" eb="1">
      <t>チュウ</t>
    </rPh>
    <rPh sb="70" eb="72">
      <t>イジョウ</t>
    </rPh>
    <rPh sb="123" eb="125">
      <t>サクゲン</t>
    </rPh>
    <rPh sb="130" eb="135">
      <t>セコウセイカイゼン</t>
    </rPh>
    <rPh sb="137" eb="139">
      <t>キジュツ</t>
    </rPh>
    <phoneticPr fontId="75"/>
  </si>
  <si>
    <t>工場名：</t>
    <rPh sb="0" eb="2">
      <t>コウジョウ</t>
    </rPh>
    <rPh sb="2" eb="3">
      <t>メイ</t>
    </rPh>
    <phoneticPr fontId="75"/>
  </si>
  <si>
    <t>記入者：</t>
    <rPh sb="0" eb="3">
      <t>キニュウシャ</t>
    </rPh>
    <phoneticPr fontId="75"/>
  </si>
  <si>
    <t>連絡先：</t>
    <rPh sb="0" eb="3">
      <t>レンラクサキ</t>
    </rPh>
    <phoneticPr fontId="75"/>
  </si>
  <si>
    <t>再生中温化アスファルト合材の出荷実績の有無</t>
    <rPh sb="0" eb="2">
      <t>サイセイ</t>
    </rPh>
    <rPh sb="2" eb="4">
      <t>チュウオン</t>
    </rPh>
    <rPh sb="4" eb="5">
      <t>カ</t>
    </rPh>
    <rPh sb="11" eb="13">
      <t>ゴウザイ</t>
    </rPh>
    <rPh sb="14" eb="18">
      <t>シュッカジッセキ</t>
    </rPh>
    <rPh sb="19" eb="21">
      <t>ウム</t>
    </rPh>
    <phoneticPr fontId="75"/>
  </si>
  <si>
    <t>（有りの場合は下記の質問にご回答願います。）</t>
  </si>
  <si>
    <t>プラント製造方式</t>
    <phoneticPr fontId="75"/>
  </si>
  <si>
    <t>製造能力</t>
    <phoneticPr fontId="75"/>
  </si>
  <si>
    <t>再生骨材加熱方式</t>
    <rPh sb="2" eb="4">
      <t>コツザイ</t>
    </rPh>
    <rPh sb="4" eb="6">
      <t>カネツ</t>
    </rPh>
    <rPh sb="6" eb="8">
      <t>ホウシキ</t>
    </rPh>
    <phoneticPr fontId="75"/>
  </si>
  <si>
    <t>　）</t>
    <phoneticPr fontId="2"/>
  </si>
  <si>
    <t>調査期間</t>
    <rPh sb="0" eb="2">
      <t>チョウサ</t>
    </rPh>
    <rPh sb="2" eb="4">
      <t>キカン</t>
    </rPh>
    <phoneticPr fontId="75"/>
  </si>
  <si>
    <t>備考</t>
    <rPh sb="0" eb="2">
      <t>ビコウ</t>
    </rPh>
    <phoneticPr fontId="75"/>
  </si>
  <si>
    <t>再生中温化合材の目的</t>
    <rPh sb="0" eb="2">
      <t>サイセイ</t>
    </rPh>
    <rPh sb="2" eb="5">
      <t>チュウオンカ</t>
    </rPh>
    <rPh sb="5" eb="7">
      <t>ゴウザイ</t>
    </rPh>
    <rPh sb="8" eb="10">
      <t>モクテキ</t>
    </rPh>
    <phoneticPr fontId="75"/>
  </si>
  <si>
    <r>
      <t>ＣＯ</t>
    </r>
    <r>
      <rPr>
        <vertAlign val="subscript"/>
        <sz val="9"/>
        <color theme="1"/>
        <rFont val="ＭＳ Ｐゴシック"/>
        <family val="3"/>
        <charset val="128"/>
      </rPr>
      <t>2</t>
    </r>
    <r>
      <rPr>
        <sz val="9"/>
        <color theme="1"/>
        <rFont val="ＭＳ Ｐゴシック"/>
        <family val="3"/>
        <charset val="128"/>
      </rPr>
      <t>削減</t>
    </r>
    <rPh sb="3" eb="5">
      <t>サクゲン</t>
    </rPh>
    <phoneticPr fontId="75"/>
  </si>
  <si>
    <t>施工性改善</t>
    <rPh sb="0" eb="3">
      <t>セコウセイ</t>
    </rPh>
    <rPh sb="3" eb="5">
      <t>カイゼン</t>
    </rPh>
    <phoneticPr fontId="75"/>
  </si>
  <si>
    <t>出荷数量　　　　　　　　　　　　　　　（ｔ）　　　　　　　　　　　　　　</t>
    <phoneticPr fontId="75"/>
  </si>
  <si>
    <t>中温化技術の種類</t>
    <rPh sb="0" eb="2">
      <t>チュウオン</t>
    </rPh>
    <rPh sb="2" eb="3">
      <t>カ</t>
    </rPh>
    <rPh sb="3" eb="5">
      <t>ギジュツ</t>
    </rPh>
    <rPh sb="6" eb="8">
      <t>シュルイ</t>
    </rPh>
    <phoneticPr fontId="75"/>
  </si>
  <si>
    <t>機械式フォームドAs</t>
    <rPh sb="0" eb="2">
      <t>キカイ</t>
    </rPh>
    <rPh sb="2" eb="3">
      <t>シキ</t>
    </rPh>
    <phoneticPr fontId="75"/>
  </si>
  <si>
    <t>・出荷数量は、目的別および使用した中温化技術別に記述</t>
    <rPh sb="1" eb="3">
      <t>シュッカ</t>
    </rPh>
    <rPh sb="3" eb="5">
      <t>スウリョウ</t>
    </rPh>
    <rPh sb="7" eb="10">
      <t>モクテキベツ</t>
    </rPh>
    <rPh sb="13" eb="15">
      <t>シヨウ</t>
    </rPh>
    <rPh sb="17" eb="20">
      <t>チュウオンカ</t>
    </rPh>
    <rPh sb="20" eb="22">
      <t>ギジュツ</t>
    </rPh>
    <rPh sb="22" eb="23">
      <t>ベツ</t>
    </rPh>
    <rPh sb="24" eb="26">
      <t>キジュツ</t>
    </rPh>
    <phoneticPr fontId="75"/>
  </si>
  <si>
    <t>中　温　化　剤</t>
    <rPh sb="0" eb="1">
      <t>チュウ</t>
    </rPh>
    <rPh sb="2" eb="3">
      <t>オン</t>
    </rPh>
    <rPh sb="4" eb="5">
      <t>カ</t>
    </rPh>
    <rPh sb="6" eb="7">
      <t>ザイ</t>
    </rPh>
    <phoneticPr fontId="75"/>
  </si>
  <si>
    <t>発泡系</t>
    <rPh sb="0" eb="3">
      <t>ハッポウケイ</t>
    </rPh>
    <phoneticPr fontId="75"/>
  </si>
  <si>
    <t>粘弾性調整系</t>
    <rPh sb="0" eb="2">
      <t>ネンダン</t>
    </rPh>
    <rPh sb="2" eb="3">
      <t>セイ</t>
    </rPh>
    <rPh sb="3" eb="5">
      <t>チョウセイ</t>
    </rPh>
    <rPh sb="5" eb="6">
      <t>ケイ</t>
    </rPh>
    <phoneticPr fontId="75"/>
  </si>
  <si>
    <t>滑剤系</t>
    <rPh sb="0" eb="2">
      <t>カツザイ</t>
    </rPh>
    <rPh sb="2" eb="3">
      <t>ケイ</t>
    </rPh>
    <phoneticPr fontId="75"/>
  </si>
  <si>
    <t>中温化アスファルト</t>
    <rPh sb="0" eb="3">
      <t>チュウオンカ</t>
    </rPh>
    <phoneticPr fontId="75"/>
  </si>
  <si>
    <t>機械式フォームドAsと　　中温化剤の併用</t>
    <rPh sb="0" eb="2">
      <t>キカイ</t>
    </rPh>
    <rPh sb="2" eb="3">
      <t>シキ</t>
    </rPh>
    <rPh sb="13" eb="16">
      <t>チュウオンカ</t>
    </rPh>
    <rPh sb="16" eb="17">
      <t>ザイ</t>
    </rPh>
    <rPh sb="18" eb="20">
      <t>ヘイヨウ</t>
    </rPh>
    <phoneticPr fontId="75"/>
  </si>
  <si>
    <t>その他</t>
    <rPh sb="2" eb="3">
      <t>タ</t>
    </rPh>
    <phoneticPr fontId="75"/>
  </si>
  <si>
    <t>再生骨材　　　　　　　　　　　　　　　　　　　　　の配合率　　　　　　　　　　　　　　　　　　　（％）</t>
    <rPh sb="0" eb="2">
      <t>サイセイ</t>
    </rPh>
    <rPh sb="2" eb="4">
      <t>コツザイ</t>
    </rPh>
    <rPh sb="26" eb="29">
      <t>ハイゴウリツ</t>
    </rPh>
    <phoneticPr fontId="75"/>
  </si>
  <si>
    <t>・再生骨材配合率は、目的別および使用した中温化技術別に記述</t>
    <rPh sb="1" eb="3">
      <t>サイセイ</t>
    </rPh>
    <rPh sb="3" eb="5">
      <t>コツザイ</t>
    </rPh>
    <rPh sb="5" eb="8">
      <t>ハイゴウリツ</t>
    </rPh>
    <rPh sb="10" eb="12">
      <t>モクテキ</t>
    </rPh>
    <rPh sb="12" eb="13">
      <t>ベツ</t>
    </rPh>
    <rPh sb="16" eb="18">
      <t>シヨウ</t>
    </rPh>
    <rPh sb="20" eb="22">
      <t>チュウオン</t>
    </rPh>
    <rPh sb="22" eb="23">
      <t>カ</t>
    </rPh>
    <rPh sb="23" eb="25">
      <t>ギジュツ</t>
    </rPh>
    <rPh sb="25" eb="26">
      <t>ベツ</t>
    </rPh>
    <rPh sb="27" eb="29">
      <t>キジュツ</t>
    </rPh>
    <phoneticPr fontId="75"/>
  </si>
  <si>
    <t>新アスフ　　ァルトの　　　　　　　種類</t>
    <rPh sb="0" eb="1">
      <t>シン</t>
    </rPh>
    <rPh sb="17" eb="19">
      <t>シュルイ</t>
    </rPh>
    <phoneticPr fontId="75"/>
  </si>
  <si>
    <t>・ストアス・改質アス・再生用改質アスのうちから選択して記述　　　　　　　　　　　　　　　　              　　　　　　　　　　　　　・新アスファルトの種類は、目的別および使用した中温化技術別に記述</t>
    <rPh sb="6" eb="8">
      <t>カイシツ</t>
    </rPh>
    <rPh sb="11" eb="13">
      <t>サイセイ</t>
    </rPh>
    <rPh sb="13" eb="14">
      <t>ヨウ</t>
    </rPh>
    <rPh sb="14" eb="16">
      <t>カイシツ</t>
    </rPh>
    <rPh sb="23" eb="25">
      <t>センタク</t>
    </rPh>
    <rPh sb="27" eb="29">
      <t>キジュツ</t>
    </rPh>
    <rPh sb="73" eb="74">
      <t>シン</t>
    </rPh>
    <rPh sb="81" eb="83">
      <t>シュルイ</t>
    </rPh>
    <rPh sb="85" eb="87">
      <t>モクテキ</t>
    </rPh>
    <rPh sb="87" eb="88">
      <t>ベツ</t>
    </rPh>
    <rPh sb="91" eb="93">
      <t>シヨウ</t>
    </rPh>
    <rPh sb="95" eb="97">
      <t>チュウオン</t>
    </rPh>
    <rPh sb="97" eb="98">
      <t>カ</t>
    </rPh>
    <rPh sb="98" eb="100">
      <t>ギジュツ</t>
    </rPh>
    <rPh sb="100" eb="101">
      <t>ベツ</t>
    </rPh>
    <rPh sb="102" eb="104">
      <t>キジュツ</t>
    </rPh>
    <phoneticPr fontId="75"/>
  </si>
  <si>
    <t>製造温度　　　　の低減値　　　　　　　　　　（℃）</t>
    <rPh sb="0" eb="2">
      <t>セイゾウ</t>
    </rPh>
    <rPh sb="2" eb="4">
      <t>オンド</t>
    </rPh>
    <rPh sb="9" eb="11">
      <t>テイゲン</t>
    </rPh>
    <rPh sb="11" eb="12">
      <t>チ</t>
    </rPh>
    <phoneticPr fontId="75"/>
  </si>
  <si>
    <t>・製造温度の低減値は、目的別および使用した中温化技術別に記述</t>
    <rPh sb="1" eb="3">
      <t>セイゾウ</t>
    </rPh>
    <rPh sb="3" eb="5">
      <t>オンド</t>
    </rPh>
    <rPh sb="6" eb="8">
      <t>テイゲン</t>
    </rPh>
    <rPh sb="8" eb="9">
      <t>チ</t>
    </rPh>
    <rPh sb="11" eb="14">
      <t>モクテキベツ</t>
    </rPh>
    <rPh sb="17" eb="19">
      <t>シヨウ</t>
    </rPh>
    <rPh sb="21" eb="24">
      <t>チュウオンカ</t>
    </rPh>
    <rPh sb="24" eb="26">
      <t>ギジュツ</t>
    </rPh>
    <rPh sb="26" eb="27">
      <t>ベツ</t>
    </rPh>
    <rPh sb="28" eb="30">
      <t>キジュツ</t>
    </rPh>
    <phoneticPr fontId="75"/>
  </si>
  <si>
    <t>再生骨材の加熱温度（℃）</t>
    <rPh sb="0" eb="2">
      <t>サイセイ</t>
    </rPh>
    <rPh sb="2" eb="4">
      <t>コツザイ</t>
    </rPh>
    <rPh sb="5" eb="7">
      <t>カネツ</t>
    </rPh>
    <rPh sb="7" eb="9">
      <t>オンド</t>
    </rPh>
    <phoneticPr fontId="75"/>
  </si>
  <si>
    <t>新規骨材の加熱温度（℃）</t>
    <rPh sb="0" eb="2">
      <t>シンキ</t>
    </rPh>
    <rPh sb="2" eb="4">
      <t>コツザイ</t>
    </rPh>
    <rPh sb="5" eb="9">
      <t>カネツオンド</t>
    </rPh>
    <phoneticPr fontId="75"/>
  </si>
  <si>
    <t>（例）　　　　　　　　　　　　　　　　・バグフィルターの結露　　　　　　　　　　・ホットビン骨材の入換え　　　　　　　　　　・骨材の加熱温度の調整　　　　　　　　　・中温化剤の投入手間　　　　　　　　　・剥離抵抗性の低下</t>
    <rPh sb="1" eb="2">
      <t>レイ</t>
    </rPh>
    <rPh sb="28" eb="30">
      <t>ケツロ</t>
    </rPh>
    <rPh sb="46" eb="48">
      <t>コツザイ</t>
    </rPh>
    <rPh sb="49" eb="51">
      <t>イレカ</t>
    </rPh>
    <rPh sb="63" eb="65">
      <t>コツザイ</t>
    </rPh>
    <rPh sb="66" eb="68">
      <t>カネツ</t>
    </rPh>
    <rPh sb="68" eb="70">
      <t>オンド</t>
    </rPh>
    <rPh sb="71" eb="73">
      <t>チョウセイ</t>
    </rPh>
    <rPh sb="83" eb="86">
      <t>チュウオンカ</t>
    </rPh>
    <rPh sb="86" eb="87">
      <t>ザイ</t>
    </rPh>
    <rPh sb="88" eb="90">
      <t>トウニュウ</t>
    </rPh>
    <rPh sb="90" eb="92">
      <t>テマ</t>
    </rPh>
    <rPh sb="102" eb="104">
      <t>ハクリ</t>
    </rPh>
    <rPh sb="104" eb="107">
      <t>テイコウセイ</t>
    </rPh>
    <rPh sb="108" eb="110">
      <t>テイカ</t>
    </rPh>
    <phoneticPr fontId="75"/>
  </si>
  <si>
    <t>　　・プラント製造方式と再生骨材加熱方式については、該当するものを選択してください。</t>
    <rPh sb="7" eb="9">
      <t>セイゾウ</t>
    </rPh>
    <rPh sb="9" eb="11">
      <t>ホウシキ</t>
    </rPh>
    <rPh sb="12" eb="14">
      <t>サイセイ</t>
    </rPh>
    <rPh sb="14" eb="16">
      <t>コツザイ</t>
    </rPh>
    <rPh sb="16" eb="18">
      <t>カネツ</t>
    </rPh>
    <rPh sb="18" eb="20">
      <t>ホウシキ</t>
    </rPh>
    <rPh sb="26" eb="28">
      <t>ガイトウ</t>
    </rPh>
    <rPh sb="33" eb="35">
      <t>センタク</t>
    </rPh>
    <phoneticPr fontId="75"/>
  </si>
  <si>
    <t>・ご質問等ございましたらご連絡ください。</t>
    <rPh sb="2" eb="5">
      <t>シツモントウ</t>
    </rPh>
    <rPh sb="13" eb="15">
      <t>レンラク</t>
    </rPh>
    <phoneticPr fontId="75"/>
  </si>
  <si>
    <t>【連絡先】　　 （一社）日本アスファルト合材協会技術部会部会長　山本　富業
　　　　　　　　 E-Mail  ： yamatomi@maedaroad.co.jp</t>
    <rPh sb="1" eb="4">
      <t>レンラクサキ</t>
    </rPh>
    <rPh sb="9" eb="11">
      <t>イッシャ</t>
    </rPh>
    <rPh sb="12" eb="14">
      <t>ニホン</t>
    </rPh>
    <rPh sb="20" eb="24">
      <t>ゴウザイキョウカイ</t>
    </rPh>
    <rPh sb="24" eb="28">
      <t>ギジュツブカイ</t>
    </rPh>
    <rPh sb="28" eb="31">
      <t>ブカイチョウ</t>
    </rPh>
    <rPh sb="32" eb="34">
      <t>ヤマモト</t>
    </rPh>
    <rPh sb="35" eb="37">
      <t>トミギョウ</t>
    </rPh>
    <phoneticPr fontId="75"/>
  </si>
  <si>
    <t>(複製)</t>
    <rPh sb="1" eb="3">
      <t>フクセイ</t>
    </rPh>
    <phoneticPr fontId="75"/>
  </si>
  <si>
    <t>新規中温化アスファルト合材に関する調査表</t>
    <rPh sb="0" eb="2">
      <t>シンキ</t>
    </rPh>
    <rPh sb="19" eb="20">
      <t>ヒョウ</t>
    </rPh>
    <phoneticPr fontId="75"/>
  </si>
  <si>
    <t>新規中温化アスファルト合材の出荷実績の有無</t>
    <rPh sb="0" eb="2">
      <t>シンキ</t>
    </rPh>
    <rPh sb="2" eb="4">
      <t>チュウオン</t>
    </rPh>
    <rPh sb="4" eb="5">
      <t>カ</t>
    </rPh>
    <rPh sb="11" eb="13">
      <t>ゴウザイ</t>
    </rPh>
    <rPh sb="14" eb="18">
      <t>シュッカジッセキ</t>
    </rPh>
    <rPh sb="19" eb="21">
      <t>ウム</t>
    </rPh>
    <phoneticPr fontId="75"/>
  </si>
  <si>
    <t>新規中温化合材の目的</t>
    <rPh sb="0" eb="2">
      <t>シンキ</t>
    </rPh>
    <rPh sb="2" eb="5">
      <t>チュウオンカ</t>
    </rPh>
    <rPh sb="5" eb="7">
      <t>ゴウザイ</t>
    </rPh>
    <rPh sb="8" eb="10">
      <t>モクテキ</t>
    </rPh>
    <phoneticPr fontId="75"/>
  </si>
  <si>
    <t>　　・プラント製造方式については、該当するものを選択してください。</t>
    <rPh sb="7" eb="9">
      <t>セイゾウ</t>
    </rPh>
    <rPh sb="9" eb="11">
      <t>ホウシキ</t>
    </rPh>
    <rPh sb="17" eb="19">
      <t>ガイトウ</t>
    </rPh>
    <rPh sb="24" eb="26">
      <t>センタク</t>
    </rPh>
    <phoneticPr fontId="75"/>
  </si>
  <si>
    <t>ストアス</t>
  </si>
  <si>
    <t>機械式ﾌｫｰﾑﾄﾞAsと中温化ｱｽﾌｧﾙﾄの併用</t>
    <rPh sb="0" eb="2">
      <t>キカイ</t>
    </rPh>
    <rPh sb="2" eb="3">
      <t>シキ</t>
    </rPh>
    <rPh sb="12" eb="15">
      <t>チュウオンカ</t>
    </rPh>
    <rPh sb="22" eb="24">
      <t>ヘイヨウ</t>
    </rPh>
    <phoneticPr fontId="75"/>
  </si>
  <si>
    <t>再生中温化合材　　　　　　　　　　　　　の製造時および　　　　　　　　　　　　　　　　　　　品質に関する課題</t>
    <rPh sb="0" eb="2">
      <t>サイセイ</t>
    </rPh>
    <rPh sb="2" eb="5">
      <t>チュウオンカ</t>
    </rPh>
    <rPh sb="5" eb="7">
      <t>ゴウザイ</t>
    </rPh>
    <rPh sb="23" eb="24">
      <t>ジ</t>
    </rPh>
    <rPh sb="46" eb="48">
      <t>ヒンシツ</t>
    </rPh>
    <rPh sb="49" eb="50">
      <t>カン</t>
    </rPh>
    <rPh sb="52" eb="54">
      <t>カダイ</t>
    </rPh>
    <phoneticPr fontId="75"/>
  </si>
  <si>
    <t>新規中温化合材　　　　　　　　　　　　　　　　の製造時および　　　　　　　　　　　　　　　　　　　　　　品質に関するの課題</t>
    <rPh sb="0" eb="2">
      <t>シンキ</t>
    </rPh>
    <rPh sb="2" eb="5">
      <t>チュウオンカ</t>
    </rPh>
    <rPh sb="5" eb="7">
      <t>ゴウザイ</t>
    </rPh>
    <rPh sb="26" eb="27">
      <t>ジ</t>
    </rPh>
    <rPh sb="52" eb="54">
      <t>ヒンシツ</t>
    </rPh>
    <rPh sb="55" eb="56">
      <t>カン</t>
    </rPh>
    <rPh sb="59" eb="61">
      <t>カダイ</t>
    </rPh>
    <phoneticPr fontId="75"/>
  </si>
  <si>
    <t>(２０２５年度）</t>
    <rPh sb="5" eb="7">
      <t>ネンド</t>
    </rPh>
    <phoneticPr fontId="2"/>
  </si>
  <si>
    <t>調査対象期間：2025年4月～2026年3月</t>
    <rPh sb="0" eb="2">
      <t>チョウサ</t>
    </rPh>
    <rPh sb="2" eb="4">
      <t>タイショウ</t>
    </rPh>
    <rPh sb="4" eb="6">
      <t>キカン</t>
    </rPh>
    <rPh sb="11" eb="12">
      <t>ネン</t>
    </rPh>
    <rPh sb="13" eb="14">
      <t>ガツ</t>
    </rPh>
    <rPh sb="19" eb="20">
      <t>ネン</t>
    </rPh>
    <rPh sb="21" eb="22">
      <t>ガツ</t>
    </rPh>
    <phoneticPr fontId="2"/>
  </si>
  <si>
    <t>入力例）2025年10月より一時休止</t>
    <rPh sb="0" eb="2">
      <t>ニュウリョク</t>
    </rPh>
    <rPh sb="2" eb="3">
      <t>レイ</t>
    </rPh>
    <rPh sb="8" eb="9">
      <t>ネン</t>
    </rPh>
    <rPh sb="11" eb="12">
      <t>ガツ</t>
    </rPh>
    <rPh sb="14" eb="16">
      <t>イチジ</t>
    </rPh>
    <rPh sb="16" eb="18">
      <t>キュウシ</t>
    </rPh>
    <phoneticPr fontId="2"/>
  </si>
  <si>
    <t>25</t>
    <phoneticPr fontId="2"/>
  </si>
  <si>
    <r>
      <t>再生骨材の需給バランス状況について、○をクリックし、</t>
    </r>
    <r>
      <rPr>
        <sz val="8"/>
        <color rgb="FFFF0000"/>
        <rFont val="IPAmj明朝"/>
        <family val="1"/>
        <charset val="128"/>
      </rPr>
      <t>◉</t>
    </r>
    <r>
      <rPr>
        <sz val="8"/>
        <color rgb="FFFF0000"/>
        <rFont val="ＭＳ Ｐ明朝"/>
        <family val="1"/>
        <charset val="128"/>
      </rPr>
      <t>にして下さい。</t>
    </r>
    <rPh sb="0" eb="4">
      <t>サイセイコツザイ</t>
    </rPh>
    <rPh sb="5" eb="7">
      <t>ジュキュウ</t>
    </rPh>
    <rPh sb="11" eb="13">
      <t>ジョウキョウ</t>
    </rPh>
    <phoneticPr fontId="2"/>
  </si>
  <si>
    <t>　　１…年間を通じ丁度良い</t>
    <phoneticPr fontId="2"/>
  </si>
  <si>
    <t>　２…余剰気味</t>
    <phoneticPr fontId="2"/>
  </si>
  <si>
    <t>　　３…不足気味</t>
    <phoneticPr fontId="2"/>
  </si>
  <si>
    <t>上記２(余剰気味)の場合、期間の状況を選んで下さい。→</t>
    <rPh sb="4" eb="6">
      <t>ヨジョウ</t>
    </rPh>
    <rPh sb="6" eb="8">
      <t>ギミ</t>
    </rPh>
    <rPh sb="13" eb="15">
      <t>キカン</t>
    </rPh>
    <rPh sb="16" eb="18">
      <t>ジョウキョウ</t>
    </rPh>
    <rPh sb="19" eb="20">
      <t>エラ</t>
    </rPh>
    <rPh sb="22" eb="23">
      <t>クダ</t>
    </rPh>
    <phoneticPr fontId="2"/>
  </si>
  <si>
    <t>　　１…年間通じて余剰</t>
    <phoneticPr fontId="2"/>
  </si>
  <si>
    <t>　 　２…一定期間余剰</t>
    <phoneticPr fontId="2"/>
  </si>
  <si>
    <t>上記３(不足気味)の場合、期間の状況を選んで下さい。→</t>
    <rPh sb="4" eb="6">
      <t>フソク</t>
    </rPh>
    <rPh sb="6" eb="8">
      <t>ギミ</t>
    </rPh>
    <rPh sb="13" eb="15">
      <t>キカン</t>
    </rPh>
    <rPh sb="16" eb="18">
      <t>ジョウキョウ</t>
    </rPh>
    <rPh sb="19" eb="20">
      <t>エラ</t>
    </rPh>
    <rPh sb="22" eb="23">
      <t>クダ</t>
    </rPh>
    <phoneticPr fontId="2"/>
  </si>
  <si>
    <t>　　１…年間通じて不足</t>
    <phoneticPr fontId="2"/>
  </si>
  <si>
    <t>　 　２…一定期間不足</t>
    <phoneticPr fontId="2"/>
  </si>
  <si>
    <r>
      <t>再生路盤材の需給バランス状況について、○をクリックし、</t>
    </r>
    <r>
      <rPr>
        <sz val="8"/>
        <color rgb="FFFF0000"/>
        <rFont val="IPAmj明朝"/>
        <family val="1"/>
        <charset val="128"/>
      </rPr>
      <t>◉</t>
    </r>
    <r>
      <rPr>
        <sz val="8"/>
        <color rgb="FFFF0000"/>
        <rFont val="ＭＳ Ｐ明朝"/>
        <family val="1"/>
        <charset val="128"/>
      </rPr>
      <t>にして下さい。</t>
    </r>
    <rPh sb="0" eb="2">
      <t>サイセイ</t>
    </rPh>
    <rPh sb="2" eb="5">
      <t>ロバンザイ</t>
    </rPh>
    <rPh sb="6" eb="8">
      <t>ジュキュウ</t>
    </rPh>
    <rPh sb="12" eb="14">
      <t>ジョウキョウ</t>
    </rPh>
    <phoneticPr fontId="2"/>
  </si>
  <si>
    <t>　２…余剰気味</t>
  </si>
  <si>
    <r>
      <t>電子マニフェスト利用の有無ついて、○をクリックし、</t>
    </r>
    <r>
      <rPr>
        <sz val="8"/>
        <color rgb="FFFF0000"/>
        <rFont val="IPAmj明朝"/>
        <family val="1"/>
        <charset val="128"/>
      </rPr>
      <t>◉</t>
    </r>
    <r>
      <rPr>
        <sz val="8"/>
        <color rgb="FFFF0000"/>
        <rFont val="ＭＳ Ｐ明朝"/>
        <family val="1"/>
        <charset val="128"/>
      </rPr>
      <t>にして下さい。</t>
    </r>
    <rPh sb="0" eb="2">
      <t>デンシ</t>
    </rPh>
    <rPh sb="8" eb="10">
      <t>リヨウ</t>
    </rPh>
    <phoneticPr fontId="2"/>
  </si>
  <si>
    <r>
      <t>　　　</t>
    </r>
    <r>
      <rPr>
        <sz val="8"/>
        <color indexed="10"/>
        <rFont val="ＭＳ 明朝"/>
        <family val="1"/>
        <charset val="128"/>
      </rPr>
      <t>貴工場での分級について該当する□をクリックし、☑にして下さい。</t>
    </r>
    <rPh sb="3" eb="6">
      <t>キコウジョウ</t>
    </rPh>
    <rPh sb="8" eb="10">
      <t>ブンキュウ</t>
    </rPh>
    <rPh sb="14" eb="16">
      <t>ガイトウ</t>
    </rPh>
    <rPh sb="30" eb="31">
      <t>クダ</t>
    </rPh>
    <phoneticPr fontId="2"/>
  </si>
  <si>
    <t>1. １分級（１３～０）</t>
    <rPh sb="4" eb="6">
      <t>ブンキュウ</t>
    </rPh>
    <phoneticPr fontId="2"/>
  </si>
  <si>
    <r>
      <t>2. ２分級（１３～５，５～０</t>
    </r>
    <r>
      <rPr>
        <sz val="10"/>
        <color indexed="40"/>
        <rFont val="ＭＳ ゴシック"/>
        <family val="3"/>
        <charset val="128"/>
      </rPr>
      <t xml:space="preserve"> </t>
    </r>
    <r>
      <rPr>
        <sz val="10"/>
        <rFont val="ＭＳ 明朝"/>
        <family val="1"/>
        <charset val="128"/>
      </rPr>
      <t>or ２０～１３，１３～０）</t>
    </r>
    <rPh sb="4" eb="6">
      <t>ブンキュウ</t>
    </rPh>
    <phoneticPr fontId="2"/>
  </si>
  <si>
    <t>3. ３分級（２０～１３，１３～５，５～０）</t>
    <rPh sb="4" eb="6">
      <t>ブンキュウ</t>
    </rPh>
    <phoneticPr fontId="2"/>
  </si>
  <si>
    <t>2025年度発生材処理量</t>
    <phoneticPr fontId="2"/>
  </si>
  <si>
    <t>数量は整数（１ｔ単位）にて入力して下さい。</t>
    <rPh sb="0" eb="2">
      <t>スウリョウ</t>
    </rPh>
    <rPh sb="3" eb="5">
      <t>セイスウ</t>
    </rPh>
    <rPh sb="8" eb="10">
      <t>タンイ</t>
    </rPh>
    <rPh sb="13" eb="15">
      <t>ニュウリョク</t>
    </rPh>
    <rPh sb="17" eb="18">
      <t>クダ</t>
    </rPh>
    <phoneticPr fontId="2"/>
  </si>
  <si>
    <t>2025年4月～2026年3月</t>
    <rPh sb="4" eb="5">
      <t>ネン</t>
    </rPh>
    <rPh sb="6" eb="7">
      <t>ツキ</t>
    </rPh>
    <rPh sb="12" eb="13">
      <t>ネン</t>
    </rPh>
    <rPh sb="14" eb="15">
      <t>ガツ</t>
    </rPh>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</si>
</sst>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ggge&quot;年&quot;m&quot;月&quot;"/>
    <numFmt numFmtId="177" formatCode="#"/>
    <numFmt numFmtId="178" formatCode="#,##0_ ;[Red]\-#,##0\ "/>
    <numFmt numFmtId="179" formatCode="000000"/>
    <numFmt numFmtId="180" formatCode="#_ "/>
    <numFmt numFmtId="181" formatCode="#,###_ "/>
    <numFmt numFmtId="182" formatCode="#,##0.000_ ;[Red]\-#,##0.000;\ "/>
    <numFmt numFmtId="183" formatCode="#,##0;[Red]\-#,##0;#"/>
    <numFmt numFmtId="184" formatCode="0.000_);[Red]\(0.000\)"/>
    <numFmt numFmtId="185" formatCode="0.000_);[Red]\(0.000\);#"/>
    <numFmt numFmtId="186" formatCode="#,##0_ "/>
    <numFmt numFmtId="187" formatCode="0_ "/>
    <numFmt numFmtId="188" formatCode="#,##0.0;[Red]\-#,##0.0"/>
    <numFmt numFmtId="189" formatCode="#,##0_);[Red]\(#,##0\)"/>
    <numFmt numFmtId="190" formatCode="000000;;#"/>
    <numFmt numFmtId="191" formatCode="#,##0_ ;[Red]\-#,##0;#\ "/>
    <numFmt numFmtId="192" formatCode="\(&quot;平&quot;&quot;成&quot;0&quot;年&quot;&quot;度&quot;&quot;分&quot;\)"/>
    <numFmt numFmtId="193" formatCode="#,##0.0_);[Red]\(#,##0.0\)"/>
    <numFmt numFmtId="194" formatCode="0.000_ "/>
    <numFmt numFmtId="195" formatCode="#,##0.000_ "/>
    <numFmt numFmtId="196" formatCode="0.0000_ "/>
    <numFmt numFmtId="197" formatCode="#,##0.00_ ;[Red]\-#,##0.00\ "/>
    <numFmt numFmtId="198" formatCode="#,##0.000;[Red]\-#,##0.000"/>
    <numFmt numFmtId="199" formatCode="#,##0.0_ "/>
    <numFmt numFmtId="200" formatCode="0.000"/>
    <numFmt numFmtId="201" formatCode="\(0&quot;年&quot;&quot;度&quot;&quot;分&quot;\)"/>
    <numFmt numFmtId="202" formatCode="yyyy&quot;年&quot;m&quot;月&quot;;@"/>
    <numFmt numFmtId="203" formatCode="#&quot;ｔ/ｈ&quot;"/>
  </numFmts>
  <fonts count="84">
    <font>
      <sz val="11"/>
      <name val="ＭＳ Ｐ明朝"/>
      <family val="1"/>
      <charset val="128"/>
    </font>
    <font>
      <sz val="11"/>
      <name val="ＭＳ Ｐ明朝"/>
      <family val="1"/>
      <charset val="128"/>
    </font>
    <font>
      <sz val="6"/>
      <name val="ＭＳ Ｐ明朝"/>
      <family val="1"/>
      <charset val="128"/>
    </font>
    <font>
      <sz val="11"/>
      <name val="ＭＳ 明朝"/>
      <family val="1"/>
      <charset val="128"/>
    </font>
    <font>
      <sz val="9"/>
      <color indexed="10"/>
      <name val="ＭＳ 明朝"/>
      <family val="1"/>
      <charset val="128"/>
    </font>
    <font>
      <sz val="9"/>
      <name val="ＭＳ 明朝"/>
      <family val="1"/>
      <charset val="128"/>
    </font>
    <font>
      <sz val="10"/>
      <name val="ＭＳ 明朝"/>
      <family val="1"/>
      <charset val="128"/>
    </font>
    <font>
      <sz val="8"/>
      <name val="ＭＳ 明朝"/>
      <family val="1"/>
      <charset val="128"/>
    </font>
    <font>
      <sz val="8"/>
      <color indexed="10"/>
      <name val="ＭＳ 明朝"/>
      <family val="1"/>
      <charset val="128"/>
    </font>
    <font>
      <sz val="9"/>
      <name val="ＭＳ ゴシック"/>
      <family val="3"/>
      <charset val="128"/>
    </font>
    <font>
      <b/>
      <u/>
      <sz val="11"/>
      <name val="ＭＳ ゴシック"/>
      <family val="3"/>
      <charset val="128"/>
    </font>
    <font>
      <sz val="9"/>
      <name val="ＭＳ Ｐ明朝"/>
      <family val="1"/>
      <charset val="128"/>
    </font>
    <font>
      <sz val="11"/>
      <color indexed="10"/>
      <name val="ＭＳ 明朝"/>
      <family val="1"/>
      <charset val="128"/>
    </font>
    <font>
      <sz val="10"/>
      <color indexed="10"/>
      <name val="ＭＳ 明朝"/>
      <family val="1"/>
      <charset val="128"/>
    </font>
    <font>
      <sz val="7"/>
      <name val="ＭＳ 明朝"/>
      <family val="1"/>
      <charset val="128"/>
    </font>
    <font>
      <sz val="11"/>
      <name val="ＭＳ Ｐゴシック"/>
      <family val="3"/>
      <charset val="128"/>
    </font>
    <font>
      <sz val="8"/>
      <name val="ＭＳ Ｐゴシック"/>
      <family val="3"/>
      <charset val="128"/>
    </font>
    <font>
      <sz val="11"/>
      <name val="ＭＳ ゴシック"/>
      <family val="3"/>
      <charset val="128"/>
    </font>
    <font>
      <sz val="10"/>
      <name val="ＭＳ ゴシック"/>
      <family val="3"/>
      <charset val="128"/>
    </font>
    <font>
      <sz val="8"/>
      <name val="ＭＳ Ｐ明朝"/>
      <family val="1"/>
      <charset val="128"/>
    </font>
    <font>
      <sz val="10"/>
      <name val="ＭＳ Ｐ明朝"/>
      <family val="1"/>
      <charset val="128"/>
    </font>
    <font>
      <sz val="10"/>
      <name val="ＭＳ Ｐゴシック"/>
      <family val="3"/>
      <charset val="128"/>
    </font>
    <font>
      <sz val="6"/>
      <name val="ＭＳ 明朝"/>
      <family val="1"/>
      <charset val="128"/>
    </font>
    <font>
      <sz val="8"/>
      <color indexed="10"/>
      <name val="ＭＳ Ｐ明朝"/>
      <family val="1"/>
      <charset val="128"/>
    </font>
    <font>
      <sz val="7"/>
      <name val="ＭＳ Ｐ明朝"/>
      <family val="1"/>
      <charset val="128"/>
    </font>
    <font>
      <vertAlign val="superscript"/>
      <sz val="10"/>
      <name val="ＭＳ 明朝"/>
      <family val="1"/>
      <charset val="128"/>
    </font>
    <font>
      <sz val="9"/>
      <name val="ＭＳ Ｐゴシック"/>
      <family val="3"/>
      <charset val="128"/>
    </font>
    <font>
      <b/>
      <sz val="9"/>
      <color indexed="10"/>
      <name val="ＭＳ Ｐゴシック"/>
      <family val="3"/>
      <charset val="128"/>
    </font>
    <font>
      <sz val="9"/>
      <color indexed="10"/>
      <name val="ＭＳ Ｐゴシック"/>
      <family val="3"/>
      <charset val="128"/>
    </font>
    <font>
      <sz val="12"/>
      <name val="ＭＳ ゴシック"/>
      <family val="3"/>
      <charset val="128"/>
    </font>
    <font>
      <sz val="12"/>
      <name val="ＭＳ Ｐゴシック"/>
      <family val="3"/>
      <charset val="128"/>
    </font>
    <font>
      <vertAlign val="superscript"/>
      <sz val="10"/>
      <name val="ＭＳ Ｐ明朝"/>
      <family val="1"/>
      <charset val="128"/>
    </font>
    <font>
      <b/>
      <sz val="14"/>
      <name val="ＭＳ Ｐゴシック"/>
      <family val="3"/>
      <charset val="128"/>
    </font>
    <font>
      <sz val="24"/>
      <name val="HGSｺﾞｼｯｸM"/>
      <family val="3"/>
      <charset val="128"/>
    </font>
    <font>
      <sz val="18"/>
      <name val="ＭＳ 明朝"/>
      <family val="1"/>
      <charset val="128"/>
    </font>
    <font>
      <sz val="14"/>
      <name val="ＭＳ 明朝"/>
      <family val="1"/>
      <charset val="128"/>
    </font>
    <font>
      <sz val="12"/>
      <name val="ＭＳ 明朝"/>
      <family val="1"/>
      <charset val="128"/>
    </font>
    <font>
      <b/>
      <sz val="18"/>
      <name val="ＭＳ Ｐゴシック"/>
      <family val="3"/>
      <charset val="128"/>
    </font>
    <font>
      <b/>
      <sz val="12"/>
      <name val="ＭＳ Ｐゴシック"/>
      <family val="3"/>
      <charset val="128"/>
    </font>
    <font>
      <b/>
      <sz val="16"/>
      <name val="ＭＳ Ｐゴシック"/>
      <family val="3"/>
      <charset val="128"/>
    </font>
    <font>
      <sz val="14"/>
      <name val="ＭＳ Ｐゴシック"/>
      <family val="3"/>
      <charset val="128"/>
    </font>
    <font>
      <b/>
      <u val="double"/>
      <sz val="18"/>
      <name val="ＭＳ 明朝"/>
      <family val="1"/>
      <charset val="128"/>
    </font>
    <font>
      <b/>
      <sz val="16"/>
      <name val="ＭＳ ゴシック"/>
      <family val="3"/>
      <charset val="128"/>
    </font>
    <font>
      <b/>
      <sz val="16"/>
      <name val="ＭＳ 明朝"/>
      <family val="1"/>
      <charset val="128"/>
    </font>
    <font>
      <sz val="14"/>
      <name val="ＭＳ Ｐ明朝"/>
      <family val="1"/>
      <charset val="128"/>
    </font>
    <font>
      <b/>
      <sz val="10"/>
      <name val="ＭＳ Ｐゴシック"/>
      <family val="3"/>
      <charset val="128"/>
    </font>
    <font>
      <sz val="12"/>
      <color indexed="26"/>
      <name val="ＭＳ 明朝"/>
      <family val="1"/>
      <charset val="128"/>
    </font>
    <font>
      <b/>
      <sz val="11"/>
      <name val="ＭＳ Ｐゴシック"/>
      <family val="3"/>
      <charset val="128"/>
    </font>
    <font>
      <b/>
      <sz val="14"/>
      <name val="ＭＳ 明朝"/>
      <family val="1"/>
      <charset val="128"/>
    </font>
    <font>
      <b/>
      <sz val="18"/>
      <name val="ＭＳ ゴシック"/>
      <family val="3"/>
      <charset val="128"/>
    </font>
    <font>
      <vertAlign val="superscript"/>
      <sz val="14"/>
      <name val="ＭＳ 明朝"/>
      <family val="1"/>
      <charset val="128"/>
    </font>
    <font>
      <sz val="14"/>
      <name val="ＭＳ ゴシック"/>
      <family val="3"/>
      <charset val="128"/>
    </font>
    <font>
      <sz val="12"/>
      <name val="ＭＳ Ｐ明朝"/>
      <family val="1"/>
      <charset val="128"/>
    </font>
    <font>
      <sz val="5.5"/>
      <name val="ＭＳ Ｐ明朝"/>
      <family val="1"/>
      <charset val="128"/>
    </font>
    <font>
      <sz val="10"/>
      <color indexed="40"/>
      <name val="ＭＳ ゴシック"/>
      <family val="3"/>
      <charset val="128"/>
    </font>
    <font>
      <sz val="9"/>
      <color indexed="10"/>
      <name val="MS P ゴシック"/>
      <family val="3"/>
      <charset val="128"/>
    </font>
    <font>
      <vertAlign val="subscript"/>
      <sz val="9"/>
      <name val="ＭＳ ゴシック"/>
      <family val="3"/>
      <charset val="128"/>
    </font>
    <font>
      <vertAlign val="subscript"/>
      <sz val="9"/>
      <name val="ＭＳ Ｐ明朝"/>
      <family val="1"/>
      <charset val="128"/>
    </font>
    <font>
      <sz val="9.5"/>
      <name val="ＭＳ Ｐ明朝"/>
      <family val="1"/>
      <charset val="128"/>
    </font>
    <font>
      <sz val="9"/>
      <color indexed="81"/>
      <name val="MS P ゴシック"/>
      <family val="3"/>
      <charset val="128"/>
    </font>
    <font>
      <u/>
      <sz val="11"/>
      <color theme="10"/>
      <name val="ＭＳ Ｐ明朝"/>
      <family val="1"/>
      <charset val="128"/>
    </font>
    <font>
      <sz val="8"/>
      <color rgb="FFFF0000"/>
      <name val="ＭＳ Ｐ明朝"/>
      <family val="1"/>
      <charset val="128"/>
    </font>
    <font>
      <sz val="8"/>
      <color rgb="FFFF0000"/>
      <name val="ＭＳ 明朝"/>
      <family val="1"/>
      <charset val="128"/>
    </font>
    <font>
      <sz val="11"/>
      <color rgb="FFFF0000"/>
      <name val="ＭＳ 明朝"/>
      <family val="1"/>
      <charset val="128"/>
    </font>
    <font>
      <sz val="11"/>
      <color rgb="FFFF0000"/>
      <name val="ＭＳ Ｐゴシック"/>
      <family val="3"/>
      <charset val="128"/>
    </font>
    <font>
      <sz val="9"/>
      <color rgb="FFFF0000"/>
      <name val="ＭＳ Ｐ明朝"/>
      <family val="1"/>
      <charset val="128"/>
    </font>
    <font>
      <b/>
      <u/>
      <sz val="11"/>
      <color rgb="FFFF0000"/>
      <name val="ＭＳ Ｐ明朝"/>
      <family val="1"/>
      <charset val="128"/>
    </font>
    <font>
      <u/>
      <sz val="14"/>
      <color rgb="FFFF0000"/>
      <name val="ＭＳ Ｐ明朝"/>
      <family val="1"/>
      <charset val="128"/>
    </font>
    <font>
      <b/>
      <sz val="10"/>
      <color rgb="FFFF0000"/>
      <name val="ＭＳ Ｐゴシック"/>
      <family val="3"/>
      <charset val="128"/>
    </font>
    <font>
      <vertAlign val="subscript"/>
      <sz val="10"/>
      <name val="ＭＳ 明朝"/>
      <family val="1"/>
      <charset val="128"/>
    </font>
    <font>
      <sz val="8"/>
      <color indexed="10"/>
      <name val="MS P ゴシック"/>
      <family val="3"/>
      <charset val="128"/>
    </font>
    <font>
      <sz val="9"/>
      <color rgb="FF000000"/>
      <name val="Meiryo UI"/>
      <family val="3"/>
      <charset val="128"/>
    </font>
    <font>
      <sz val="8"/>
      <color rgb="FFFF0000"/>
      <name val="IPAmj明朝"/>
      <family val="1"/>
      <charset val="128"/>
    </font>
    <font>
      <sz val="11"/>
      <color theme="1"/>
      <name val="ＭＳ Ｐゴシック"/>
      <family val="2"/>
      <charset val="128"/>
      <scheme val="minor"/>
    </font>
    <font>
      <b/>
      <sz val="12"/>
      <color theme="1"/>
      <name val="ＭＳ Ｐゴシック"/>
      <family val="3"/>
      <charset val="128"/>
    </font>
    <font>
      <sz val="6"/>
      <name val="ＭＳ Ｐゴシック"/>
      <family val="2"/>
      <charset val="128"/>
      <scheme val="minor"/>
    </font>
    <font>
      <sz val="10"/>
      <color theme="1"/>
      <name val="ＭＳ Ｐゴシック"/>
      <family val="3"/>
      <charset val="128"/>
    </font>
    <font>
      <vertAlign val="subscript"/>
      <sz val="9"/>
      <name val="ＭＳ Ｐゴシック"/>
      <family val="3"/>
      <charset val="128"/>
    </font>
    <font>
      <sz val="10"/>
      <color rgb="FFFF0000"/>
      <name val="ＭＳ Ｐゴシック"/>
      <family val="3"/>
      <charset val="128"/>
    </font>
    <font>
      <sz val="9"/>
      <color theme="1"/>
      <name val="ＭＳ Ｐゴシック"/>
      <family val="3"/>
      <charset val="128"/>
    </font>
    <font>
      <vertAlign val="subscript"/>
      <sz val="9"/>
      <color theme="1"/>
      <name val="ＭＳ Ｐゴシック"/>
      <family val="3"/>
      <charset val="128"/>
    </font>
    <font>
      <sz val="10.5"/>
      <color theme="1"/>
      <name val="ＭＳ Ｐゴシック"/>
      <family val="3"/>
      <charset val="128"/>
    </font>
    <font>
      <sz val="11"/>
      <color theme="1"/>
      <name val="ＭＳ Ｐゴシック"/>
      <family val="3"/>
      <charset val="128"/>
    </font>
    <font>
      <sz val="12"/>
      <color rgb="FFFF0000"/>
      <name val="ＤＨＰ特太ゴシック体"/>
      <family val="3"/>
      <charset val="128"/>
    </font>
  </fonts>
  <fills count="11">
    <fill>
      <patternFill patternType="none"/>
    </fill>
    <fill>
      <patternFill patternType="gray125"/>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6" tint="0.79998168889431442"/>
        <bgColor indexed="64"/>
      </patternFill>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FFCC"/>
        <bgColor rgb="FFFFFFCC"/>
      </patternFill>
    </fill>
  </fills>
  <borders count="168">
    <border>
      <left/>
      <right/>
      <top/>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Dashed">
        <color indexed="64"/>
      </left>
      <right/>
      <top/>
      <bottom/>
      <diagonal/>
    </border>
    <border>
      <left/>
      <right style="mediumDashed">
        <color indexed="64"/>
      </right>
      <top/>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right style="thin">
        <color indexed="64"/>
      </right>
      <top style="double">
        <color indexed="64"/>
      </top>
      <bottom style="hair">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double">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style="hair">
        <color indexed="64"/>
      </left>
      <right style="hair">
        <color indexed="64"/>
      </right>
      <top/>
      <bottom style="hair">
        <color indexed="64"/>
      </bottom>
      <diagonal/>
    </border>
    <border>
      <left/>
      <right style="hair">
        <color indexed="64"/>
      </right>
      <top style="thin">
        <color indexed="64"/>
      </top>
      <bottom style="double">
        <color indexed="64"/>
      </bottom>
      <diagonal/>
    </border>
    <border>
      <left/>
      <right style="hair">
        <color indexed="64"/>
      </right>
      <top/>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style="hair">
        <color indexed="64"/>
      </left>
      <right/>
      <top/>
      <bottom/>
      <diagonal/>
    </border>
    <border>
      <left/>
      <right style="thin">
        <color indexed="64"/>
      </right>
      <top style="double">
        <color indexed="64"/>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hair">
        <color indexed="64"/>
      </right>
      <top style="thin">
        <color indexed="64"/>
      </top>
      <bottom/>
      <diagonal style="hair">
        <color indexed="64"/>
      </diagonal>
    </border>
    <border diagonalUp="1">
      <left style="thin">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hair">
        <color indexed="64"/>
      </left>
      <right/>
      <top style="double">
        <color indexed="64"/>
      </top>
      <bottom style="hair">
        <color indexed="64"/>
      </bottom>
      <diagonal/>
    </border>
    <border>
      <left style="thin">
        <color indexed="64"/>
      </left>
      <right/>
      <top style="double">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style="double">
        <color indexed="64"/>
      </top>
      <bottom style="hair">
        <color indexed="64"/>
      </bottom>
      <diagonal/>
    </border>
    <border>
      <left style="double">
        <color indexed="64"/>
      </left>
      <right/>
      <top style="thin">
        <color indexed="64"/>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indexed="64"/>
      </left>
      <right style="thin">
        <color indexed="64"/>
      </right>
      <top style="thin">
        <color indexed="64"/>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right style="thin">
        <color indexed="64"/>
      </right>
      <top/>
      <bottom style="medium">
        <color auto="1"/>
      </bottom>
      <diagonal/>
    </border>
    <border>
      <left/>
      <right style="medium">
        <color auto="1"/>
      </right>
      <top/>
      <bottom style="medium">
        <color auto="1"/>
      </bottom>
      <diagonal/>
    </border>
    <border>
      <left style="medium">
        <color auto="1"/>
      </left>
      <right/>
      <top/>
      <bottom style="thin">
        <color indexed="64"/>
      </bottom>
      <diagonal/>
    </border>
    <border>
      <left style="medium">
        <color indexed="64"/>
      </left>
      <right/>
      <top style="thin">
        <color indexed="64"/>
      </top>
      <bottom style="thin">
        <color indexed="64"/>
      </bottom>
      <diagonal/>
    </border>
    <border>
      <left style="medium">
        <color auto="1"/>
      </left>
      <right style="thin">
        <color indexed="64"/>
      </right>
      <top style="thin">
        <color indexed="64"/>
      </top>
      <bottom/>
      <diagonal/>
    </border>
    <border>
      <left style="medium">
        <color auto="1"/>
      </left>
      <right style="thin">
        <color auto="1"/>
      </right>
      <top/>
      <bottom style="thin">
        <color auto="1"/>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thin">
        <color indexed="64"/>
      </right>
      <top style="thin">
        <color auto="1"/>
      </top>
      <bottom style="medium">
        <color auto="1"/>
      </bottom>
      <diagonal/>
    </border>
    <border>
      <left style="thin">
        <color indexed="64"/>
      </left>
      <right style="hair">
        <color indexed="64"/>
      </right>
      <top style="thin">
        <color indexed="64"/>
      </top>
      <bottom style="medium">
        <color auto="1"/>
      </bottom>
      <diagonal/>
    </border>
    <border>
      <left style="hair">
        <color indexed="64"/>
      </left>
      <right style="thin">
        <color auto="1"/>
      </right>
      <top style="thin">
        <color indexed="64"/>
      </top>
      <bottom style="medium">
        <color auto="1"/>
      </bottom>
      <diagonal/>
    </border>
    <border>
      <left style="medium">
        <color indexed="64"/>
      </left>
      <right style="thin">
        <color indexed="64"/>
      </right>
      <top style="medium">
        <color indexed="64"/>
      </top>
      <bottom style="medium">
        <color auto="1"/>
      </bottom>
      <diagonal/>
    </border>
    <border>
      <left style="thin">
        <color indexed="64"/>
      </left>
      <right style="thin">
        <color indexed="64"/>
      </right>
      <top style="medium">
        <color indexed="64"/>
      </top>
      <bottom style="medium">
        <color indexed="64"/>
      </bottom>
      <diagonal/>
    </border>
    <border>
      <left style="mediumDashDot">
        <color auto="1"/>
      </left>
      <right/>
      <top style="mediumDashDot">
        <color auto="1"/>
      </top>
      <bottom/>
      <diagonal/>
    </border>
    <border>
      <left/>
      <right/>
      <top style="mediumDashDot">
        <color auto="1"/>
      </top>
      <bottom/>
      <diagonal/>
    </border>
    <border>
      <left style="mediumDashDot">
        <color auto="1"/>
      </left>
      <right/>
      <top/>
      <bottom/>
      <diagonal/>
    </border>
    <border>
      <left style="mediumDashDot">
        <color auto="1"/>
      </left>
      <right/>
      <top/>
      <bottom style="mediumDashDot">
        <color auto="1"/>
      </bottom>
      <diagonal/>
    </border>
    <border>
      <left/>
      <right/>
      <top/>
      <bottom style="mediumDashDot">
        <color auto="1"/>
      </bottom>
      <diagonal/>
    </border>
    <border>
      <left style="thin">
        <color indexed="64"/>
      </left>
      <right/>
      <top style="thin">
        <color indexed="64"/>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auto="1"/>
      </bottom>
      <diagonal/>
    </border>
    <border>
      <left style="thin">
        <color indexed="64"/>
      </left>
      <right/>
      <top style="medium">
        <color auto="1"/>
      </top>
      <bottom style="medium">
        <color auto="1"/>
      </bottom>
      <diagonal/>
    </border>
    <border>
      <left/>
      <right style="medium">
        <color indexed="64"/>
      </right>
      <top style="thin">
        <color indexed="64"/>
      </top>
      <bottom/>
      <diagonal/>
    </border>
    <border>
      <left/>
      <right style="medium">
        <color indexed="64"/>
      </right>
      <top/>
      <bottom/>
      <diagonal/>
    </border>
    <border>
      <left/>
      <right style="mediumDashDot">
        <color auto="1"/>
      </right>
      <top style="mediumDashDot">
        <color auto="1"/>
      </top>
      <bottom/>
      <diagonal/>
    </border>
    <border>
      <left/>
      <right style="mediumDashDot">
        <color auto="1"/>
      </right>
      <top/>
      <bottom/>
      <diagonal/>
    </border>
    <border>
      <left/>
      <right style="mediumDashDot">
        <color auto="1"/>
      </right>
      <top/>
      <bottom style="mediumDashDot">
        <color auto="1"/>
      </bottom>
      <diagonal/>
    </border>
  </borders>
  <cellStyleXfs count="7">
    <xf numFmtId="0" fontId="0" fillId="0" borderId="0"/>
    <xf numFmtId="0" fontId="60" fillId="0" borderId="0" applyNumberFormat="0" applyFill="0" applyBorder="0" applyAlignment="0" applyProtection="0"/>
    <xf numFmtId="38" fontId="1" fillId="0" borderId="0" applyFont="0" applyFill="0" applyBorder="0" applyAlignment="0" applyProtection="0"/>
    <xf numFmtId="38" fontId="15" fillId="0" borderId="0" applyFont="0" applyFill="0" applyBorder="0" applyAlignment="0" applyProtection="0"/>
    <xf numFmtId="0" fontId="15" fillId="0" borderId="0"/>
    <xf numFmtId="0" fontId="3" fillId="0" borderId="0"/>
    <xf numFmtId="0" fontId="73" fillId="0" borderId="0">
      <alignment vertical="center"/>
    </xf>
  </cellStyleXfs>
  <cellXfs count="1043">
    <xf numFmtId="0" fontId="0" fillId="0" borderId="0" xfId="0"/>
    <xf numFmtId="0" fontId="3" fillId="2" borderId="0" xfId="0" applyFont="1" applyFill="1"/>
    <xf numFmtId="0" fontId="6" fillId="5" borderId="1" xfId="0" applyFont="1" applyFill="1" applyBorder="1" applyAlignment="1">
      <alignment vertical="center"/>
    </xf>
    <xf numFmtId="0" fontId="6" fillId="5" borderId="2" xfId="0" applyFont="1" applyFill="1" applyBorder="1" applyAlignment="1">
      <alignment vertical="center"/>
    </xf>
    <xf numFmtId="0" fontId="6" fillId="5" borderId="3" xfId="0" applyFont="1" applyFill="1" applyBorder="1" applyAlignment="1">
      <alignment vertical="center"/>
    </xf>
    <xf numFmtId="0" fontId="22" fillId="5" borderId="5" xfId="0" applyFont="1" applyFill="1" applyBorder="1" applyAlignment="1">
      <alignment horizontal="center" vertical="center"/>
    </xf>
    <xf numFmtId="0" fontId="6" fillId="5" borderId="5" xfId="0" applyFont="1" applyFill="1" applyBorder="1" applyAlignment="1">
      <alignment horizontal="center" vertical="center"/>
    </xf>
    <xf numFmtId="0" fontId="3" fillId="5" borderId="0" xfId="0" applyFont="1" applyFill="1" applyAlignment="1">
      <alignment vertical="center"/>
    </xf>
    <xf numFmtId="49" fontId="3" fillId="5" borderId="0" xfId="0" applyNumberFormat="1" applyFont="1" applyFill="1" applyAlignment="1">
      <alignment horizontal="right" vertical="center"/>
    </xf>
    <xf numFmtId="0" fontId="4" fillId="5" borderId="0" xfId="0" applyFont="1" applyFill="1" applyAlignment="1">
      <alignment vertical="center"/>
    </xf>
    <xf numFmtId="49" fontId="3" fillId="5" borderId="0" xfId="0" applyNumberFormat="1" applyFont="1" applyFill="1" applyAlignment="1">
      <alignment horizontal="left" vertical="center"/>
    </xf>
    <xf numFmtId="0" fontId="3" fillId="5" borderId="0" xfId="0" applyFont="1" applyFill="1" applyAlignment="1">
      <alignment horizontal="right" vertical="center"/>
    </xf>
    <xf numFmtId="49" fontId="9" fillId="5" borderId="0" xfId="0" applyNumberFormat="1" applyFont="1" applyFill="1" applyAlignment="1">
      <alignment horizontal="right" vertical="center"/>
    </xf>
    <xf numFmtId="0" fontId="9" fillId="5" borderId="0" xfId="0" applyFont="1" applyFill="1" applyAlignment="1">
      <alignment vertical="center"/>
    </xf>
    <xf numFmtId="0" fontId="3" fillId="5" borderId="6" xfId="0" applyFont="1" applyFill="1" applyBorder="1" applyAlignment="1">
      <alignment vertical="center"/>
    </xf>
    <xf numFmtId="0" fontId="3" fillId="5" borderId="7" xfId="0" applyFont="1" applyFill="1" applyBorder="1" applyAlignment="1">
      <alignment vertical="center"/>
    </xf>
    <xf numFmtId="49" fontId="3" fillId="5" borderId="8" xfId="0" applyNumberFormat="1" applyFont="1" applyFill="1" applyBorder="1" applyAlignment="1">
      <alignment horizontal="right" vertical="center"/>
    </xf>
    <xf numFmtId="0" fontId="3" fillId="5" borderId="9" xfId="0" applyFont="1" applyFill="1" applyBorder="1" applyAlignment="1">
      <alignment vertical="center"/>
    </xf>
    <xf numFmtId="0" fontId="6" fillId="5" borderId="10" xfId="0" applyFont="1" applyFill="1" applyBorder="1" applyAlignment="1">
      <alignment vertical="center"/>
    </xf>
    <xf numFmtId="0" fontId="6" fillId="5" borderId="6" xfId="0" applyFont="1" applyFill="1" applyBorder="1" applyAlignment="1">
      <alignment vertical="center"/>
    </xf>
    <xf numFmtId="0" fontId="6" fillId="5" borderId="11" xfId="0" applyFont="1" applyFill="1" applyBorder="1" applyAlignment="1">
      <alignment vertical="center"/>
    </xf>
    <xf numFmtId="0" fontId="6" fillId="5" borderId="4" xfId="0" applyFont="1" applyFill="1" applyBorder="1" applyAlignment="1">
      <alignment vertical="center"/>
    </xf>
    <xf numFmtId="0" fontId="6" fillId="5" borderId="12" xfId="0" applyFont="1" applyFill="1" applyBorder="1" applyAlignment="1">
      <alignment vertical="center"/>
    </xf>
    <xf numFmtId="0" fontId="3" fillId="5" borderId="2" xfId="0" applyFont="1" applyFill="1" applyBorder="1" applyAlignment="1">
      <alignment vertical="center"/>
    </xf>
    <xf numFmtId="0" fontId="6" fillId="5" borderId="13" xfId="0" applyFont="1" applyFill="1" applyBorder="1" applyAlignment="1">
      <alignment vertical="center"/>
    </xf>
    <xf numFmtId="0" fontId="6" fillId="5" borderId="2" xfId="0" applyFont="1" applyFill="1" applyBorder="1" applyAlignment="1">
      <alignment horizontal="centerContinuous" vertical="center"/>
    </xf>
    <xf numFmtId="0" fontId="6" fillId="5" borderId="3" xfId="0" applyFont="1" applyFill="1" applyBorder="1" applyAlignment="1">
      <alignment horizontal="centerContinuous" vertical="center"/>
    </xf>
    <xf numFmtId="49" fontId="3" fillId="5" borderId="14" xfId="0" applyNumberFormat="1" applyFont="1" applyFill="1" applyBorder="1" applyAlignment="1">
      <alignment horizontal="right" vertical="center"/>
    </xf>
    <xf numFmtId="0" fontId="3" fillId="5" borderId="15" xfId="0" applyFont="1" applyFill="1" applyBorder="1" applyAlignment="1">
      <alignment vertical="center"/>
    </xf>
    <xf numFmtId="0" fontId="3" fillId="5" borderId="16" xfId="0" applyFont="1" applyFill="1" applyBorder="1" applyAlignment="1">
      <alignment vertical="center"/>
    </xf>
    <xf numFmtId="0" fontId="6" fillId="5" borderId="17" xfId="0" applyFont="1" applyFill="1" applyBorder="1" applyAlignment="1">
      <alignment vertical="center"/>
    </xf>
    <xf numFmtId="0" fontId="6" fillId="5" borderId="18" xfId="0" applyFont="1" applyFill="1" applyBorder="1" applyAlignment="1">
      <alignment vertical="center"/>
    </xf>
    <xf numFmtId="0" fontId="6" fillId="5" borderId="19" xfId="0" applyFont="1" applyFill="1" applyBorder="1" applyAlignment="1">
      <alignment vertical="center"/>
    </xf>
    <xf numFmtId="0" fontId="6" fillId="5" borderId="20" xfId="0" applyFont="1" applyFill="1" applyBorder="1" applyAlignment="1">
      <alignment horizontal="center" vertical="center"/>
    </xf>
    <xf numFmtId="0" fontId="6" fillId="5" borderId="21" xfId="0" applyFont="1" applyFill="1" applyBorder="1" applyAlignment="1">
      <alignment vertical="center"/>
    </xf>
    <xf numFmtId="178" fontId="3" fillId="5" borderId="20" xfId="2" applyNumberFormat="1" applyFont="1" applyFill="1" applyBorder="1" applyAlignment="1">
      <alignment vertical="center"/>
    </xf>
    <xf numFmtId="0" fontId="6" fillId="5" borderId="22" xfId="0" applyFont="1" applyFill="1" applyBorder="1" applyAlignment="1">
      <alignment horizontal="center" vertical="center"/>
    </xf>
    <xf numFmtId="0" fontId="6" fillId="5" borderId="23" xfId="0" applyFont="1" applyFill="1" applyBorder="1" applyAlignment="1">
      <alignment vertical="center"/>
    </xf>
    <xf numFmtId="0" fontId="6" fillId="5" borderId="24" xfId="0" applyFont="1" applyFill="1" applyBorder="1" applyAlignment="1">
      <alignment vertical="center"/>
    </xf>
    <xf numFmtId="49" fontId="6" fillId="5" borderId="24" xfId="0" applyNumberFormat="1" applyFont="1" applyFill="1" applyBorder="1" applyAlignment="1">
      <alignment horizontal="left" vertical="center"/>
    </xf>
    <xf numFmtId="0" fontId="6" fillId="5" borderId="25" xfId="0" applyFont="1" applyFill="1" applyBorder="1" applyAlignment="1">
      <alignment vertical="center"/>
    </xf>
    <xf numFmtId="0" fontId="6" fillId="5" borderId="0" xfId="0" applyFont="1" applyFill="1" applyAlignment="1">
      <alignment vertical="center"/>
    </xf>
    <xf numFmtId="0" fontId="20" fillId="5" borderId="23" xfId="0" applyFont="1" applyFill="1" applyBorder="1" applyAlignment="1">
      <alignment vertical="center"/>
    </xf>
    <xf numFmtId="0" fontId="6" fillId="5" borderId="24" xfId="0" applyFont="1" applyFill="1" applyBorder="1" applyAlignment="1" applyProtection="1">
      <alignment horizontal="left" vertical="center"/>
      <protection locked="0"/>
    </xf>
    <xf numFmtId="49" fontId="61" fillId="5" borderId="0" xfId="0" applyNumberFormat="1" applyFont="1" applyFill="1" applyAlignment="1">
      <alignment horizontal="left" vertical="center"/>
    </xf>
    <xf numFmtId="49" fontId="9" fillId="5" borderId="10" xfId="0" applyNumberFormat="1" applyFont="1" applyFill="1" applyBorder="1" applyAlignment="1">
      <alignment horizontal="right" vertical="center"/>
    </xf>
    <xf numFmtId="49" fontId="3" fillId="5" borderId="6" xfId="0" applyNumberFormat="1" applyFont="1" applyFill="1" applyBorder="1" applyAlignment="1">
      <alignment horizontal="left" vertical="center"/>
    </xf>
    <xf numFmtId="0" fontId="3" fillId="5" borderId="26" xfId="0" applyFont="1" applyFill="1" applyBorder="1" applyAlignment="1">
      <alignment vertical="center"/>
    </xf>
    <xf numFmtId="49" fontId="3" fillId="5" borderId="0" xfId="0" applyNumberFormat="1" applyFont="1" applyFill="1" applyAlignment="1" applyProtection="1">
      <alignment horizontal="left" vertical="center"/>
      <protection locked="0"/>
    </xf>
    <xf numFmtId="0" fontId="3" fillId="5" borderId="27" xfId="0" applyFont="1" applyFill="1" applyBorder="1" applyAlignment="1">
      <alignment vertical="center"/>
    </xf>
    <xf numFmtId="0" fontId="3" fillId="5" borderId="28" xfId="0" applyFont="1" applyFill="1" applyBorder="1" applyAlignment="1">
      <alignment vertical="center"/>
    </xf>
    <xf numFmtId="0" fontId="3" fillId="5" borderId="29" xfId="0" applyFont="1" applyFill="1" applyBorder="1" applyAlignment="1">
      <alignment vertical="center"/>
    </xf>
    <xf numFmtId="0" fontId="3" fillId="5" borderId="30" xfId="0" applyFont="1" applyFill="1" applyBorder="1" applyAlignment="1">
      <alignment vertical="center"/>
    </xf>
    <xf numFmtId="0" fontId="6" fillId="5" borderId="22" xfId="0" applyFont="1" applyFill="1" applyBorder="1" applyAlignment="1">
      <alignment vertical="center"/>
    </xf>
    <xf numFmtId="49" fontId="3" fillId="5" borderId="17" xfId="0" applyNumberFormat="1" applyFont="1" applyFill="1" applyBorder="1" applyAlignment="1">
      <alignment horizontal="right" vertical="center"/>
    </xf>
    <xf numFmtId="178" fontId="3" fillId="5" borderId="31" xfId="2" applyNumberFormat="1" applyFont="1" applyFill="1" applyBorder="1" applyAlignment="1">
      <alignment vertical="center"/>
    </xf>
    <xf numFmtId="49" fontId="9" fillId="5" borderId="8" xfId="0" applyNumberFormat="1" applyFont="1" applyFill="1" applyBorder="1" applyAlignment="1">
      <alignment horizontal="right" vertical="center"/>
    </xf>
    <xf numFmtId="49" fontId="3" fillId="5" borderId="29" xfId="0" applyNumberFormat="1" applyFont="1" applyFill="1" applyBorder="1" applyAlignment="1" applyProtection="1">
      <alignment horizontal="left" vertical="center"/>
      <protection locked="0"/>
    </xf>
    <xf numFmtId="0" fontId="6" fillId="5" borderId="32" xfId="0" applyFont="1" applyFill="1" applyBorder="1" applyAlignment="1">
      <alignment vertical="center"/>
    </xf>
    <xf numFmtId="0" fontId="6" fillId="5" borderId="33" xfId="0" applyFont="1" applyFill="1" applyBorder="1" applyAlignment="1">
      <alignment vertical="center"/>
    </xf>
    <xf numFmtId="0" fontId="6" fillId="5" borderId="34" xfId="0" applyFont="1" applyFill="1" applyBorder="1" applyAlignment="1">
      <alignment vertical="center"/>
    </xf>
    <xf numFmtId="178" fontId="3" fillId="5" borderId="34" xfId="2" applyNumberFormat="1" applyFont="1" applyFill="1" applyBorder="1" applyAlignment="1">
      <alignment vertical="center"/>
    </xf>
    <xf numFmtId="178" fontId="3" fillId="5" borderId="35" xfId="2" applyNumberFormat="1" applyFont="1" applyFill="1" applyBorder="1" applyAlignment="1">
      <alignment vertical="center"/>
    </xf>
    <xf numFmtId="178" fontId="3" fillId="5" borderId="6" xfId="2" applyNumberFormat="1" applyFont="1" applyFill="1" applyBorder="1" applyAlignment="1" applyProtection="1">
      <alignment vertical="center"/>
      <protection locked="0"/>
    </xf>
    <xf numFmtId="178" fontId="3" fillId="5" borderId="6" xfId="2" applyNumberFormat="1" applyFont="1" applyFill="1" applyBorder="1" applyAlignment="1">
      <alignment vertical="center"/>
    </xf>
    <xf numFmtId="49" fontId="3" fillId="5" borderId="29" xfId="0" applyNumberFormat="1" applyFont="1" applyFill="1" applyBorder="1" applyAlignment="1">
      <alignment horizontal="left" vertical="center"/>
    </xf>
    <xf numFmtId="0" fontId="6" fillId="5" borderId="4"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36" xfId="0" applyFont="1" applyFill="1" applyBorder="1" applyAlignment="1">
      <alignment vertical="center"/>
    </xf>
    <xf numFmtId="0" fontId="6" fillId="5" borderId="5" xfId="0" applyFont="1" applyFill="1" applyBorder="1" applyAlignment="1">
      <alignment vertical="center"/>
    </xf>
    <xf numFmtId="0" fontId="3" fillId="5" borderId="12" xfId="0" applyFont="1" applyFill="1" applyBorder="1" applyAlignment="1">
      <alignment vertical="center"/>
    </xf>
    <xf numFmtId="0" fontId="3" fillId="5" borderId="37" xfId="0" applyFont="1" applyFill="1" applyBorder="1" applyAlignment="1">
      <alignment vertical="center"/>
    </xf>
    <xf numFmtId="49" fontId="9" fillId="5" borderId="12" xfId="0" applyNumberFormat="1" applyFont="1" applyFill="1" applyBorder="1" applyAlignment="1">
      <alignment horizontal="right" vertical="center"/>
    </xf>
    <xf numFmtId="0" fontId="9" fillId="5" borderId="2" xfId="0" applyFont="1" applyFill="1" applyBorder="1" applyAlignment="1">
      <alignment vertical="center"/>
    </xf>
    <xf numFmtId="49" fontId="9" fillId="5" borderId="38" xfId="0" applyNumberFormat="1" applyFont="1" applyFill="1" applyBorder="1" applyAlignment="1">
      <alignment horizontal="right" vertical="center"/>
    </xf>
    <xf numFmtId="0" fontId="3" fillId="5" borderId="39" xfId="0" applyFont="1" applyFill="1" applyBorder="1" applyAlignment="1">
      <alignment vertical="center"/>
    </xf>
    <xf numFmtId="0" fontId="7" fillId="5" borderId="37" xfId="0" applyFont="1" applyFill="1" applyBorder="1" applyAlignment="1">
      <alignment horizontal="centerContinuous" vertical="center"/>
    </xf>
    <xf numFmtId="0" fontId="7" fillId="5" borderId="24" xfId="0" applyFont="1" applyFill="1" applyBorder="1" applyAlignment="1">
      <alignment horizontal="centerContinuous" vertical="center"/>
    </xf>
    <xf numFmtId="0" fontId="7" fillId="5" borderId="25" xfId="0" applyFont="1" applyFill="1" applyBorder="1" applyAlignment="1">
      <alignment horizontal="centerContinuous" vertical="center"/>
    </xf>
    <xf numFmtId="0" fontId="3" fillId="5" borderId="40" xfId="0" applyFont="1" applyFill="1" applyBorder="1" applyAlignment="1">
      <alignment vertical="center"/>
    </xf>
    <xf numFmtId="0" fontId="9" fillId="5" borderId="15" xfId="0" applyFont="1" applyFill="1" applyBorder="1" applyAlignment="1">
      <alignment vertical="center"/>
    </xf>
    <xf numFmtId="49" fontId="23" fillId="5" borderId="0" xfId="0" applyNumberFormat="1" applyFont="1" applyFill="1" applyAlignment="1">
      <alignment vertical="center"/>
    </xf>
    <xf numFmtId="0" fontId="23" fillId="5" borderId="0" xfId="0" applyFont="1" applyFill="1" applyAlignment="1">
      <alignment vertical="center"/>
    </xf>
    <xf numFmtId="49" fontId="23" fillId="5" borderId="0" xfId="0" applyNumberFormat="1" applyFont="1" applyFill="1" applyAlignment="1">
      <alignment horizontal="left" vertical="center"/>
    </xf>
    <xf numFmtId="49" fontId="23" fillId="5" borderId="0" xfId="0" applyNumberFormat="1" applyFont="1" applyFill="1" applyAlignment="1">
      <alignment horizontal="right" vertical="center"/>
    </xf>
    <xf numFmtId="0" fontId="6" fillId="5" borderId="41" xfId="0" applyFont="1" applyFill="1" applyBorder="1" applyAlignment="1">
      <alignment vertical="center"/>
    </xf>
    <xf numFmtId="0" fontId="6" fillId="5" borderId="42" xfId="0" applyFont="1" applyFill="1" applyBorder="1" applyAlignment="1">
      <alignment vertical="center"/>
    </xf>
    <xf numFmtId="49" fontId="9" fillId="5" borderId="0" xfId="0" applyNumberFormat="1" applyFont="1" applyFill="1" applyAlignment="1">
      <alignment vertical="center"/>
    </xf>
    <xf numFmtId="0" fontId="6" fillId="5" borderId="5" xfId="0" applyFont="1" applyFill="1" applyBorder="1" applyAlignment="1">
      <alignment horizontal="centerContinuous" vertical="center"/>
    </xf>
    <xf numFmtId="178" fontId="3" fillId="5" borderId="0" xfId="2" applyNumberFormat="1" applyFont="1" applyFill="1" applyBorder="1" applyAlignment="1">
      <alignment vertical="center"/>
    </xf>
    <xf numFmtId="0" fontId="6" fillId="5" borderId="38" xfId="0" applyFont="1" applyFill="1" applyBorder="1" applyAlignment="1">
      <alignment vertical="center"/>
    </xf>
    <xf numFmtId="0" fontId="6" fillId="5" borderId="39" xfId="0" applyFont="1" applyFill="1" applyBorder="1" applyAlignment="1">
      <alignment vertical="center"/>
    </xf>
    <xf numFmtId="0" fontId="3" fillId="5" borderId="43" xfId="0" applyFont="1" applyFill="1" applyBorder="1" applyAlignment="1">
      <alignment vertical="center"/>
    </xf>
    <xf numFmtId="0" fontId="6" fillId="5" borderId="44" xfId="0" applyFont="1" applyFill="1" applyBorder="1" applyAlignment="1">
      <alignment vertical="center"/>
    </xf>
    <xf numFmtId="0" fontId="3" fillId="5" borderId="45" xfId="0" applyFont="1" applyFill="1" applyBorder="1" applyAlignment="1">
      <alignment vertical="center"/>
    </xf>
    <xf numFmtId="0" fontId="8" fillId="5" borderId="0" xfId="0" applyFont="1" applyFill="1" applyAlignment="1">
      <alignment vertical="center"/>
    </xf>
    <xf numFmtId="0" fontId="7" fillId="5" borderId="0" xfId="0" applyFont="1" applyFill="1" applyAlignment="1">
      <alignment vertical="center"/>
    </xf>
    <xf numFmtId="0" fontId="6" fillId="5" borderId="43" xfId="0" applyFont="1" applyFill="1" applyBorder="1" applyAlignment="1">
      <alignment vertical="center"/>
    </xf>
    <xf numFmtId="0" fontId="6" fillId="5" borderId="46" xfId="0" applyFont="1" applyFill="1" applyBorder="1" applyAlignment="1">
      <alignment vertical="center"/>
    </xf>
    <xf numFmtId="0" fontId="3" fillId="5" borderId="14" xfId="0" applyFont="1" applyFill="1" applyBorder="1" applyAlignment="1">
      <alignment vertical="center"/>
    </xf>
    <xf numFmtId="0" fontId="6" fillId="5" borderId="47" xfId="0" applyFont="1" applyFill="1" applyBorder="1" applyAlignment="1">
      <alignment vertical="center"/>
    </xf>
    <xf numFmtId="0" fontId="6" fillId="5" borderId="48" xfId="0" applyFont="1" applyFill="1" applyBorder="1" applyAlignment="1">
      <alignment vertical="center"/>
    </xf>
    <xf numFmtId="49" fontId="6" fillId="5" borderId="12" xfId="0" applyNumberFormat="1" applyFont="1" applyFill="1" applyBorder="1" applyAlignment="1">
      <alignment horizontal="center" vertical="center"/>
    </xf>
    <xf numFmtId="0" fontId="3" fillId="5" borderId="46" xfId="0" applyFont="1" applyFill="1" applyBorder="1" applyAlignment="1">
      <alignment vertical="center"/>
    </xf>
    <xf numFmtId="49" fontId="3" fillId="5" borderId="8" xfId="0" applyNumberFormat="1" applyFont="1" applyFill="1" applyBorder="1" applyAlignment="1">
      <alignment horizontal="center" vertical="center"/>
    </xf>
    <xf numFmtId="49" fontId="6" fillId="5" borderId="8" xfId="0" applyNumberFormat="1" applyFont="1" applyFill="1" applyBorder="1" applyAlignment="1">
      <alignment horizontal="center" vertical="center"/>
    </xf>
    <xf numFmtId="0" fontId="61" fillId="5" borderId="0" xfId="0" applyFont="1" applyFill="1" applyAlignment="1">
      <alignment vertical="center"/>
    </xf>
    <xf numFmtId="49" fontId="3" fillId="5" borderId="0" xfId="0" applyNumberFormat="1" applyFont="1" applyFill="1" applyAlignment="1" applyProtection="1">
      <alignment horizontal="right" vertical="center"/>
      <protection locked="0"/>
    </xf>
    <xf numFmtId="0" fontId="62" fillId="5" borderId="0" xfId="0" applyFont="1" applyFill="1" applyAlignment="1">
      <alignment vertical="center"/>
    </xf>
    <xf numFmtId="0" fontId="6" fillId="5" borderId="49" xfId="0" applyFont="1" applyFill="1" applyBorder="1" applyAlignment="1">
      <alignment vertical="center"/>
    </xf>
    <xf numFmtId="0" fontId="6" fillId="5" borderId="51" xfId="0" applyFont="1" applyFill="1" applyBorder="1" applyAlignment="1">
      <alignment vertical="center"/>
    </xf>
    <xf numFmtId="49" fontId="3" fillId="5" borderId="46" xfId="0" applyNumberFormat="1" applyFont="1" applyFill="1" applyBorder="1" applyAlignment="1" applyProtection="1">
      <alignment horizontal="right" vertical="center"/>
      <protection locked="0"/>
    </xf>
    <xf numFmtId="49" fontId="7" fillId="5" borderId="0" xfId="0" applyNumberFormat="1" applyFont="1" applyFill="1" applyAlignment="1">
      <alignment vertical="center"/>
    </xf>
    <xf numFmtId="0" fontId="15" fillId="5" borderId="0" xfId="0" applyFont="1" applyFill="1" applyAlignment="1">
      <alignment vertical="center"/>
    </xf>
    <xf numFmtId="49" fontId="3" fillId="5" borderId="2" xfId="0" applyNumberFormat="1" applyFont="1" applyFill="1" applyBorder="1" applyAlignment="1" applyProtection="1">
      <alignment horizontal="right" vertical="center"/>
      <protection locked="0"/>
    </xf>
    <xf numFmtId="0" fontId="16" fillId="5" borderId="0" xfId="0" applyFont="1" applyFill="1" applyAlignment="1">
      <alignment horizontal="right" vertical="center"/>
    </xf>
    <xf numFmtId="0" fontId="6" fillId="5" borderId="52" xfId="0" applyFont="1" applyFill="1" applyBorder="1" applyAlignment="1">
      <alignment vertical="center"/>
    </xf>
    <xf numFmtId="0" fontId="20" fillId="5" borderId="43" xfId="0" applyFont="1" applyFill="1" applyBorder="1" applyAlignment="1">
      <alignment vertical="center"/>
    </xf>
    <xf numFmtId="0" fontId="63" fillId="5" borderId="0" xfId="0" applyFont="1" applyFill="1" applyAlignment="1">
      <alignment vertical="center"/>
    </xf>
    <xf numFmtId="0" fontId="26" fillId="5" borderId="28" xfId="0" applyFont="1" applyFill="1" applyBorder="1" applyAlignment="1">
      <alignment vertical="center"/>
    </xf>
    <xf numFmtId="49" fontId="64" fillId="5" borderId="0" xfId="0" applyNumberFormat="1" applyFont="1" applyFill="1" applyAlignment="1">
      <alignment horizontal="left" vertical="center"/>
    </xf>
    <xf numFmtId="49" fontId="9" fillId="5" borderId="53" xfId="0" applyNumberFormat="1" applyFont="1" applyFill="1" applyBorder="1" applyAlignment="1">
      <alignment horizontal="right" vertical="center"/>
    </xf>
    <xf numFmtId="0" fontId="26" fillId="5" borderId="29" xfId="0" applyFont="1" applyFill="1" applyBorder="1" applyAlignment="1">
      <alignment vertical="center"/>
    </xf>
    <xf numFmtId="0" fontId="26" fillId="5" borderId="0" xfId="0" applyFont="1" applyFill="1" applyAlignment="1">
      <alignment vertical="center"/>
    </xf>
    <xf numFmtId="0" fontId="26" fillId="5" borderId="6" xfId="0" applyFont="1" applyFill="1" applyBorder="1" applyAlignment="1">
      <alignment vertical="center"/>
    </xf>
    <xf numFmtId="183" fontId="6" fillId="5" borderId="54" xfId="2" applyNumberFormat="1" applyFont="1" applyFill="1" applyBorder="1" applyAlignment="1">
      <alignment vertical="center"/>
    </xf>
    <xf numFmtId="183" fontId="6" fillId="5" borderId="43" xfId="2" applyNumberFormat="1" applyFont="1" applyFill="1" applyBorder="1" applyAlignment="1">
      <alignment vertical="center"/>
    </xf>
    <xf numFmtId="49" fontId="61" fillId="5" borderId="2" xfId="0" applyNumberFormat="1" applyFont="1" applyFill="1" applyBorder="1" applyAlignment="1">
      <alignment horizontal="left" vertical="center"/>
    </xf>
    <xf numFmtId="49" fontId="3" fillId="5" borderId="2" xfId="0" applyNumberFormat="1" applyFont="1" applyFill="1" applyBorder="1" applyAlignment="1">
      <alignment horizontal="left" vertical="center"/>
    </xf>
    <xf numFmtId="0" fontId="3" fillId="5" borderId="13" xfId="0" applyFont="1" applyFill="1" applyBorder="1" applyAlignment="1">
      <alignment vertical="center"/>
    </xf>
    <xf numFmtId="0" fontId="3" fillId="5" borderId="0" xfId="0" applyFont="1" applyFill="1"/>
    <xf numFmtId="0" fontId="6" fillId="5" borderId="45" xfId="0" applyFont="1" applyFill="1" applyBorder="1" applyAlignment="1">
      <alignment horizontal="left" vertical="center"/>
    </xf>
    <xf numFmtId="0" fontId="6" fillId="5" borderId="12" xfId="0" applyFont="1" applyFill="1" applyBorder="1" applyAlignment="1" applyProtection="1">
      <alignment horizontal="centerContinuous" vertical="center"/>
      <protection locked="0"/>
    </xf>
    <xf numFmtId="0" fontId="6" fillId="5" borderId="2" xfId="0" applyFont="1" applyFill="1" applyBorder="1" applyAlignment="1" applyProtection="1">
      <alignment horizontal="centerContinuous" vertical="center"/>
      <protection locked="0"/>
    </xf>
    <xf numFmtId="0" fontId="6" fillId="5" borderId="13" xfId="0" applyFont="1" applyFill="1" applyBorder="1" applyAlignment="1" applyProtection="1">
      <alignment horizontal="centerContinuous" vertical="center"/>
      <protection locked="0"/>
    </xf>
    <xf numFmtId="178" fontId="17" fillId="4" borderId="5" xfId="2" applyNumberFormat="1" applyFont="1" applyFill="1" applyBorder="1" applyProtection="1">
      <protection locked="0"/>
    </xf>
    <xf numFmtId="189" fontId="17" fillId="4" borderId="20" xfId="2" applyNumberFormat="1" applyFont="1" applyFill="1" applyBorder="1" applyProtection="1">
      <protection locked="0"/>
    </xf>
    <xf numFmtId="189" fontId="17" fillId="4" borderId="31" xfId="2" applyNumberFormat="1" applyFont="1" applyFill="1" applyBorder="1" applyProtection="1">
      <protection locked="0"/>
    </xf>
    <xf numFmtId="178" fontId="17" fillId="4" borderId="42" xfId="2" applyNumberFormat="1" applyFont="1" applyFill="1" applyBorder="1" applyProtection="1">
      <protection locked="0"/>
    </xf>
    <xf numFmtId="185" fontId="3" fillId="5" borderId="5" xfId="2" applyNumberFormat="1" applyFont="1" applyFill="1" applyBorder="1" applyProtection="1"/>
    <xf numFmtId="184" fontId="17" fillId="4" borderId="5" xfId="2" applyNumberFormat="1" applyFont="1" applyFill="1" applyBorder="1" applyProtection="1">
      <protection locked="0"/>
    </xf>
    <xf numFmtId="177" fontId="17" fillId="0" borderId="54" xfId="0" applyNumberFormat="1" applyFont="1" applyBorder="1" applyAlignment="1" applyProtection="1">
      <alignment vertical="center"/>
      <protection locked="0"/>
    </xf>
    <xf numFmtId="187" fontId="17" fillId="0" borderId="55" xfId="0" applyNumberFormat="1" applyFont="1" applyBorder="1" applyAlignment="1" applyProtection="1">
      <alignment vertical="center"/>
      <protection locked="0"/>
    </xf>
    <xf numFmtId="187" fontId="17" fillId="0" borderId="45" xfId="0" applyNumberFormat="1" applyFont="1" applyBorder="1" applyAlignment="1" applyProtection="1">
      <alignment vertical="center"/>
      <protection locked="0"/>
    </xf>
    <xf numFmtId="178" fontId="17" fillId="0" borderId="23" xfId="2" applyNumberFormat="1" applyFont="1" applyFill="1" applyBorder="1" applyAlignment="1" applyProtection="1">
      <alignment vertical="center"/>
      <protection locked="0"/>
    </xf>
    <xf numFmtId="178" fontId="17" fillId="0" borderId="54" xfId="2" applyNumberFormat="1" applyFont="1" applyFill="1" applyBorder="1" applyAlignment="1" applyProtection="1">
      <alignment vertical="center"/>
      <protection locked="0"/>
    </xf>
    <xf numFmtId="38" fontId="17" fillId="0" borderId="43" xfId="2" applyFont="1" applyFill="1" applyBorder="1" applyAlignment="1" applyProtection="1">
      <alignment vertical="center"/>
      <protection locked="0"/>
    </xf>
    <xf numFmtId="177" fontId="17" fillId="0" borderId="15" xfId="0" applyNumberFormat="1" applyFont="1" applyBorder="1" applyAlignment="1" applyProtection="1">
      <alignment vertical="center"/>
      <protection locked="0"/>
    </xf>
    <xf numFmtId="0" fontId="29" fillId="5" borderId="0" xfId="0" applyFont="1" applyFill="1" applyAlignment="1">
      <alignment horizontal="center" vertical="center"/>
    </xf>
    <xf numFmtId="0" fontId="3" fillId="5" borderId="56" xfId="0" applyFont="1" applyFill="1" applyBorder="1" applyAlignment="1">
      <alignment vertical="center"/>
    </xf>
    <xf numFmtId="0" fontId="3" fillId="5" borderId="57" xfId="0" applyFont="1" applyFill="1" applyBorder="1" applyAlignment="1">
      <alignment vertical="center"/>
    </xf>
    <xf numFmtId="0" fontId="3" fillId="5" borderId="58" xfId="0" applyFont="1" applyFill="1" applyBorder="1" applyAlignment="1">
      <alignment vertical="center"/>
    </xf>
    <xf numFmtId="0" fontId="3" fillId="5" borderId="59" xfId="0" applyFont="1" applyFill="1" applyBorder="1" applyAlignment="1">
      <alignment vertical="center"/>
    </xf>
    <xf numFmtId="0" fontId="3" fillId="5" borderId="60" xfId="0" applyFont="1" applyFill="1" applyBorder="1" applyAlignment="1">
      <alignment vertical="center"/>
    </xf>
    <xf numFmtId="49" fontId="3" fillId="5" borderId="60" xfId="0" applyNumberFormat="1" applyFont="1" applyFill="1" applyBorder="1" applyAlignment="1">
      <alignment horizontal="left" vertical="center"/>
    </xf>
    <xf numFmtId="0" fontId="3" fillId="5" borderId="61" xfId="0" applyFont="1" applyFill="1" applyBorder="1" applyAlignment="1">
      <alignment vertical="center"/>
    </xf>
    <xf numFmtId="0" fontId="29" fillId="5" borderId="62" xfId="0" applyFont="1" applyFill="1" applyBorder="1" applyAlignment="1">
      <alignment horizontal="center" vertical="center"/>
    </xf>
    <xf numFmtId="0" fontId="29" fillId="5" borderId="63" xfId="0" applyFont="1" applyFill="1" applyBorder="1" applyAlignment="1">
      <alignment horizontal="center" vertical="center"/>
    </xf>
    <xf numFmtId="0" fontId="61" fillId="5" borderId="0" xfId="0" applyFont="1" applyFill="1"/>
    <xf numFmtId="0" fontId="5" fillId="5" borderId="24" xfId="0" applyFont="1" applyFill="1" applyBorder="1" applyAlignment="1">
      <alignment vertical="center"/>
    </xf>
    <xf numFmtId="0" fontId="20" fillId="5" borderId="16" xfId="0" applyFont="1" applyFill="1" applyBorder="1" applyAlignment="1">
      <alignment vertical="center"/>
    </xf>
    <xf numFmtId="0" fontId="6" fillId="5" borderId="45" xfId="0" applyFont="1" applyFill="1" applyBorder="1" applyAlignment="1">
      <alignment vertical="center"/>
    </xf>
    <xf numFmtId="0" fontId="6" fillId="5" borderId="20" xfId="0" applyFont="1" applyFill="1" applyBorder="1" applyAlignment="1">
      <alignment vertical="center"/>
    </xf>
    <xf numFmtId="0" fontId="20" fillId="5" borderId="64" xfId="0" applyFont="1" applyFill="1" applyBorder="1" applyAlignment="1">
      <alignment horizontal="left" vertical="center"/>
    </xf>
    <xf numFmtId="183" fontId="20" fillId="5" borderId="36" xfId="0" applyNumberFormat="1" applyFont="1" applyFill="1" applyBorder="1" applyAlignment="1">
      <alignment horizontal="left" vertical="center" shrinkToFit="1"/>
    </xf>
    <xf numFmtId="183" fontId="20" fillId="5" borderId="36" xfId="0" applyNumberFormat="1" applyFont="1" applyFill="1" applyBorder="1" applyAlignment="1">
      <alignment vertical="center" shrinkToFit="1"/>
    </xf>
    <xf numFmtId="0" fontId="6" fillId="5" borderId="36" xfId="0" applyFont="1" applyFill="1" applyBorder="1" applyAlignment="1">
      <alignment horizontal="center" vertical="center"/>
    </xf>
    <xf numFmtId="49" fontId="20" fillId="5" borderId="38" xfId="0" applyNumberFormat="1" applyFont="1" applyFill="1" applyBorder="1" applyAlignment="1">
      <alignment horizontal="left" vertical="center"/>
    </xf>
    <xf numFmtId="49" fontId="20" fillId="5" borderId="23" xfId="0" applyNumberFormat="1" applyFont="1" applyFill="1" applyBorder="1" applyAlignment="1">
      <alignment horizontal="right" vertical="center" shrinkToFit="1"/>
    </xf>
    <xf numFmtId="0" fontId="6" fillId="5" borderId="65" xfId="0" applyFont="1" applyFill="1" applyBorder="1" applyAlignment="1">
      <alignment vertical="center"/>
    </xf>
    <xf numFmtId="0" fontId="20" fillId="5" borderId="66" xfId="0" applyFont="1" applyFill="1" applyBorder="1" applyAlignment="1">
      <alignment vertical="center" shrinkToFit="1"/>
    </xf>
    <xf numFmtId="0" fontId="20" fillId="5" borderId="39" xfId="0" applyFont="1" applyFill="1" applyBorder="1" applyAlignment="1">
      <alignment vertical="center" shrinkToFit="1"/>
    </xf>
    <xf numFmtId="0" fontId="20" fillId="5" borderId="13" xfId="0" applyFont="1" applyFill="1" applyBorder="1" applyAlignment="1">
      <alignment vertical="center" shrinkToFit="1"/>
    </xf>
    <xf numFmtId="0" fontId="5" fillId="5" borderId="36" xfId="0" applyFont="1" applyFill="1" applyBorder="1" applyAlignment="1">
      <alignment vertical="center"/>
    </xf>
    <xf numFmtId="190" fontId="3" fillId="5" borderId="0" xfId="0" applyNumberFormat="1" applyFont="1" applyFill="1" applyAlignment="1">
      <alignment horizontal="left" vertical="center"/>
    </xf>
    <xf numFmtId="0" fontId="20" fillId="5" borderId="24" xfId="0" applyFont="1" applyFill="1" applyBorder="1" applyAlignment="1" applyProtection="1">
      <alignment horizontal="left" vertical="center"/>
      <protection locked="0"/>
    </xf>
    <xf numFmtId="49" fontId="5" fillId="5" borderId="0" xfId="0" applyNumberFormat="1" applyFont="1" applyFill="1" applyAlignment="1">
      <alignment vertical="center"/>
    </xf>
    <xf numFmtId="49" fontId="11" fillId="5" borderId="0" xfId="0" applyNumberFormat="1" applyFont="1" applyFill="1" applyAlignment="1">
      <alignment horizontal="left" vertical="center"/>
    </xf>
    <xf numFmtId="0" fontId="18" fillId="5" borderId="0" xfId="0" applyFont="1" applyFill="1" applyAlignment="1">
      <alignment vertical="center"/>
    </xf>
    <xf numFmtId="0" fontId="5" fillId="5" borderId="1" xfId="0" applyFont="1" applyFill="1" applyBorder="1" applyAlignment="1">
      <alignment vertical="center"/>
    </xf>
    <xf numFmtId="0" fontId="5" fillId="5" borderId="2" xfId="0" applyFont="1" applyFill="1" applyBorder="1" applyAlignment="1">
      <alignment vertical="center"/>
    </xf>
    <xf numFmtId="180" fontId="13" fillId="5" borderId="23" xfId="0" applyNumberFormat="1" applyFont="1" applyFill="1" applyBorder="1" applyAlignment="1">
      <alignment vertical="center"/>
    </xf>
    <xf numFmtId="0" fontId="6" fillId="5" borderId="55" xfId="0" applyFont="1" applyFill="1" applyBorder="1" applyAlignment="1">
      <alignment vertical="center"/>
    </xf>
    <xf numFmtId="49" fontId="4" fillId="5" borderId="0" xfId="0" applyNumberFormat="1" applyFont="1" applyFill="1" applyAlignment="1">
      <alignment vertical="center"/>
    </xf>
    <xf numFmtId="0" fontId="0" fillId="5" borderId="0" xfId="0" applyFill="1" applyAlignment="1">
      <alignment vertical="center"/>
    </xf>
    <xf numFmtId="0" fontId="6" fillId="5" borderId="66" xfId="0" applyFont="1" applyFill="1" applyBorder="1" applyAlignment="1">
      <alignment vertical="center"/>
    </xf>
    <xf numFmtId="180" fontId="0" fillId="5" borderId="0" xfId="0" applyNumberFormat="1" applyFill="1" applyAlignment="1">
      <alignment vertical="center"/>
    </xf>
    <xf numFmtId="178" fontId="3" fillId="5" borderId="0" xfId="2" applyNumberFormat="1" applyFont="1" applyFill="1" applyBorder="1" applyAlignment="1" applyProtection="1">
      <alignment vertical="center"/>
      <protection locked="0"/>
    </xf>
    <xf numFmtId="0" fontId="6" fillId="5" borderId="67" xfId="0" applyFont="1" applyFill="1" applyBorder="1" applyAlignment="1">
      <alignment vertical="center"/>
    </xf>
    <xf numFmtId="0" fontId="13" fillId="5" borderId="0" xfId="0" applyFont="1" applyFill="1" applyAlignment="1">
      <alignment vertical="center"/>
    </xf>
    <xf numFmtId="180" fontId="13" fillId="5" borderId="0" xfId="0" applyNumberFormat="1" applyFont="1" applyFill="1" applyAlignment="1">
      <alignment vertical="center"/>
    </xf>
    <xf numFmtId="180" fontId="13" fillId="5" borderId="54" xfId="0" applyNumberFormat="1" applyFont="1" applyFill="1" applyBorder="1" applyAlignment="1">
      <alignment vertical="center"/>
    </xf>
    <xf numFmtId="178" fontId="18" fillId="5" borderId="0" xfId="2" applyNumberFormat="1" applyFont="1" applyFill="1" applyBorder="1" applyAlignment="1">
      <alignment vertical="center"/>
    </xf>
    <xf numFmtId="178" fontId="6" fillId="5" borderId="0" xfId="2" applyNumberFormat="1" applyFont="1" applyFill="1" applyBorder="1" applyAlignment="1">
      <alignment vertical="center"/>
    </xf>
    <xf numFmtId="0" fontId="6" fillId="5" borderId="68" xfId="0" applyFont="1" applyFill="1" applyBorder="1" applyAlignment="1">
      <alignment vertical="center"/>
    </xf>
    <xf numFmtId="38" fontId="3" fillId="5" borderId="0" xfId="2" applyFont="1" applyFill="1" applyBorder="1" applyAlignment="1" applyProtection="1">
      <alignment vertical="center"/>
      <protection locked="0"/>
    </xf>
    <xf numFmtId="177" fontId="3" fillId="5" borderId="2" xfId="0" applyNumberFormat="1" applyFont="1" applyFill="1" applyBorder="1" applyAlignment="1">
      <alignment horizontal="center" vertical="center"/>
    </xf>
    <xf numFmtId="0" fontId="0" fillId="5" borderId="29" xfId="0" applyFill="1" applyBorder="1" applyAlignment="1">
      <alignment vertical="center"/>
    </xf>
    <xf numFmtId="180" fontId="17" fillId="6" borderId="38" xfId="0" applyNumberFormat="1" applyFont="1" applyFill="1" applyBorder="1" applyAlignment="1" applyProtection="1">
      <alignment vertical="center"/>
      <protection locked="0"/>
    </xf>
    <xf numFmtId="180" fontId="3" fillId="5" borderId="23" xfId="0" applyNumberFormat="1" applyFont="1" applyFill="1" applyBorder="1" applyAlignment="1">
      <alignment vertical="center"/>
    </xf>
    <xf numFmtId="180" fontId="3" fillId="5" borderId="69" xfId="0" applyNumberFormat="1" applyFont="1" applyFill="1" applyBorder="1" applyAlignment="1">
      <alignment vertical="center"/>
    </xf>
    <xf numFmtId="0" fontId="6" fillId="5" borderId="70" xfId="0" applyFont="1" applyFill="1" applyBorder="1" applyAlignment="1">
      <alignment horizontal="centerContinuous" vertical="center"/>
    </xf>
    <xf numFmtId="0" fontId="6" fillId="5" borderId="71" xfId="0" applyFont="1" applyFill="1" applyBorder="1" applyAlignment="1">
      <alignment horizontal="centerContinuous" vertical="center"/>
    </xf>
    <xf numFmtId="0" fontId="6" fillId="5" borderId="72" xfId="0" applyFont="1" applyFill="1" applyBorder="1" applyAlignment="1">
      <alignment horizontal="centerContinuous" vertical="center"/>
    </xf>
    <xf numFmtId="0" fontId="6" fillId="5" borderId="73" xfId="0" applyFont="1" applyFill="1" applyBorder="1" applyAlignment="1">
      <alignment horizontal="centerContinuous" vertical="center"/>
    </xf>
    <xf numFmtId="180" fontId="3" fillId="5" borderId="43" xfId="0" applyNumberFormat="1" applyFont="1" applyFill="1" applyBorder="1" applyAlignment="1">
      <alignment vertical="center"/>
    </xf>
    <xf numFmtId="180" fontId="17" fillId="0" borderId="24" xfId="0" applyNumberFormat="1" applyFont="1" applyBorder="1" applyAlignment="1" applyProtection="1">
      <alignment vertical="center"/>
      <protection locked="0"/>
    </xf>
    <xf numFmtId="0" fontId="6" fillId="5" borderId="74" xfId="0" applyFont="1" applyFill="1" applyBorder="1" applyAlignment="1">
      <alignment horizontal="centerContinuous" vertical="center"/>
    </xf>
    <xf numFmtId="0" fontId="3" fillId="5" borderId="73" xfId="0" applyFont="1" applyFill="1" applyBorder="1" applyAlignment="1">
      <alignment horizontal="centerContinuous" vertical="center"/>
    </xf>
    <xf numFmtId="0" fontId="6" fillId="5" borderId="24" xfId="0" applyFont="1" applyFill="1" applyBorder="1" applyAlignment="1">
      <alignment horizontal="centerContinuous" vertical="center"/>
    </xf>
    <xf numFmtId="0" fontId="6" fillId="5" borderId="50" xfId="0" applyFont="1" applyFill="1" applyBorder="1" applyAlignment="1">
      <alignment horizontal="centerContinuous" vertical="center"/>
    </xf>
    <xf numFmtId="0" fontId="6" fillId="5" borderId="43" xfId="0" applyFont="1" applyFill="1" applyBorder="1" applyAlignment="1">
      <alignment horizontal="centerContinuous" vertical="center"/>
    </xf>
    <xf numFmtId="180" fontId="13" fillId="5" borderId="2" xfId="0" applyNumberFormat="1" applyFont="1" applyFill="1" applyBorder="1" applyAlignment="1">
      <alignment horizontal="center" vertical="center"/>
    </xf>
    <xf numFmtId="180" fontId="13" fillId="5" borderId="39" xfId="0" applyNumberFormat="1" applyFont="1" applyFill="1" applyBorder="1" applyAlignment="1">
      <alignment horizontal="center" vertical="center"/>
    </xf>
    <xf numFmtId="0" fontId="8" fillId="5" borderId="43" xfId="0" applyFont="1" applyFill="1" applyBorder="1" applyAlignment="1">
      <alignment vertical="center"/>
    </xf>
    <xf numFmtId="0" fontId="7" fillId="5" borderId="43" xfId="0" applyFont="1" applyFill="1" applyBorder="1" applyAlignment="1">
      <alignment vertical="center"/>
    </xf>
    <xf numFmtId="0" fontId="6" fillId="5" borderId="10" xfId="0" applyFont="1" applyFill="1" applyBorder="1" applyAlignment="1">
      <alignment horizontal="centerContinuous" vertical="center"/>
    </xf>
    <xf numFmtId="0" fontId="3" fillId="5" borderId="26" xfId="0" applyFont="1" applyFill="1" applyBorder="1" applyAlignment="1">
      <alignment horizontal="centerContinuous" vertical="center"/>
    </xf>
    <xf numFmtId="0" fontId="3" fillId="5" borderId="6" xfId="0" applyFont="1" applyFill="1" applyBorder="1" applyAlignment="1">
      <alignment horizontal="centerContinuous" vertical="center"/>
    </xf>
    <xf numFmtId="0" fontId="3" fillId="5" borderId="7" xfId="0" applyFont="1" applyFill="1" applyBorder="1" applyAlignment="1">
      <alignment horizontal="centerContinuous" vertical="center"/>
    </xf>
    <xf numFmtId="180" fontId="6" fillId="5" borderId="2" xfId="0" applyNumberFormat="1" applyFont="1" applyFill="1" applyBorder="1" applyAlignment="1">
      <alignment horizontal="left" vertical="center"/>
    </xf>
    <xf numFmtId="180" fontId="6" fillId="5" borderId="43" xfId="0" applyNumberFormat="1" applyFont="1" applyFill="1" applyBorder="1" applyAlignment="1">
      <alignment horizontal="left" vertical="center"/>
    </xf>
    <xf numFmtId="0" fontId="12" fillId="5" borderId="0" xfId="0" applyFont="1" applyFill="1" applyAlignment="1">
      <alignment horizontal="center" vertical="center"/>
    </xf>
    <xf numFmtId="0" fontId="12" fillId="5" borderId="0" xfId="0" applyFont="1" applyFill="1" applyAlignment="1">
      <alignment vertical="center"/>
    </xf>
    <xf numFmtId="0" fontId="20" fillId="5" borderId="14" xfId="0" applyFont="1" applyFill="1" applyBorder="1" applyAlignment="1">
      <alignment vertical="center"/>
    </xf>
    <xf numFmtId="0" fontId="6" fillId="5" borderId="15" xfId="0" applyFont="1" applyFill="1" applyBorder="1" applyAlignment="1">
      <alignment vertical="center"/>
    </xf>
    <xf numFmtId="180" fontId="13" fillId="5" borderId="40" xfId="0" applyNumberFormat="1" applyFont="1" applyFill="1" applyBorder="1" applyAlignment="1">
      <alignment vertical="center"/>
    </xf>
    <xf numFmtId="0" fontId="6" fillId="5" borderId="16" xfId="0" applyFont="1" applyFill="1" applyBorder="1" applyAlignment="1">
      <alignment vertical="center"/>
    </xf>
    <xf numFmtId="49" fontId="6" fillId="5" borderId="0" xfId="0" applyNumberFormat="1" applyFont="1" applyFill="1" applyAlignment="1">
      <alignment horizontal="right" vertical="center"/>
    </xf>
    <xf numFmtId="49" fontId="6" fillId="5" borderId="0" xfId="0" applyNumberFormat="1" applyFont="1" applyFill="1" applyAlignment="1">
      <alignment horizontal="left" vertical="center"/>
    </xf>
    <xf numFmtId="49" fontId="3" fillId="5" borderId="0" xfId="0" applyNumberFormat="1" applyFont="1" applyFill="1" applyAlignment="1">
      <alignment vertical="center"/>
    </xf>
    <xf numFmtId="176" fontId="12" fillId="5" borderId="0" xfId="0" applyNumberFormat="1" applyFont="1" applyFill="1" applyAlignment="1">
      <alignment horizontal="left" vertical="center"/>
    </xf>
    <xf numFmtId="0" fontId="18" fillId="5" borderId="0" xfId="0" applyFont="1" applyFill="1" applyAlignment="1" applyProtection="1">
      <alignment horizontal="left" vertical="center"/>
      <protection locked="0"/>
    </xf>
    <xf numFmtId="0" fontId="6" fillId="5" borderId="0" xfId="0" applyFont="1" applyFill="1" applyAlignment="1" applyProtection="1">
      <alignment horizontal="left" vertical="center"/>
      <protection locked="0"/>
    </xf>
    <xf numFmtId="49" fontId="10" fillId="5" borderId="0" xfId="0" applyNumberFormat="1" applyFont="1" applyFill="1" applyAlignment="1">
      <alignment vertical="center"/>
    </xf>
    <xf numFmtId="0" fontId="5" fillId="5" borderId="0" xfId="0" applyFont="1" applyFill="1" applyAlignment="1">
      <alignment vertical="center"/>
    </xf>
    <xf numFmtId="49" fontId="18" fillId="5" borderId="0" xfId="0" applyNumberFormat="1" applyFont="1" applyFill="1" applyAlignment="1">
      <alignment vertical="center"/>
    </xf>
    <xf numFmtId="180" fontId="12" fillId="5" borderId="0" xfId="0" applyNumberFormat="1" applyFont="1" applyFill="1" applyAlignment="1">
      <alignment vertical="center"/>
    </xf>
    <xf numFmtId="0" fontId="3" fillId="5" borderId="34" xfId="0" applyFont="1" applyFill="1" applyBorder="1" applyAlignment="1">
      <alignment vertical="center"/>
    </xf>
    <xf numFmtId="0" fontId="20" fillId="5" borderId="0" xfId="0" applyFont="1" applyFill="1" applyAlignment="1">
      <alignment vertical="center"/>
    </xf>
    <xf numFmtId="0" fontId="21" fillId="5" borderId="0" xfId="0" applyFont="1" applyFill="1" applyAlignment="1">
      <alignment vertical="center"/>
    </xf>
    <xf numFmtId="0" fontId="16" fillId="5" borderId="0" xfId="0" applyFont="1" applyFill="1" applyAlignment="1">
      <alignment vertical="center"/>
    </xf>
    <xf numFmtId="0" fontId="20" fillId="5" borderId="37" xfId="0" applyFont="1" applyFill="1" applyBorder="1" applyAlignment="1">
      <alignment vertical="center"/>
    </xf>
    <xf numFmtId="0" fontId="3" fillId="5" borderId="23" xfId="0" applyFont="1" applyFill="1" applyBorder="1" applyAlignment="1">
      <alignment vertical="center"/>
    </xf>
    <xf numFmtId="186" fontId="15" fillId="0" borderId="24" xfId="0" applyNumberFormat="1" applyFont="1" applyBorder="1" applyAlignment="1" applyProtection="1">
      <alignment horizontal="right" vertical="center"/>
      <protection locked="0"/>
    </xf>
    <xf numFmtId="180" fontId="15" fillId="0" borderId="43" xfId="0" applyNumberFormat="1" applyFont="1" applyBorder="1" applyAlignment="1" applyProtection="1">
      <alignment horizontal="right" vertical="center"/>
      <protection locked="0"/>
    </xf>
    <xf numFmtId="187" fontId="15" fillId="5" borderId="24" xfId="0" applyNumberFormat="1" applyFont="1" applyFill="1" applyBorder="1" applyAlignment="1">
      <alignment horizontal="right" vertical="center"/>
    </xf>
    <xf numFmtId="187" fontId="15" fillId="5" borderId="43" xfId="0" applyNumberFormat="1" applyFont="1" applyFill="1" applyBorder="1" applyAlignment="1">
      <alignment horizontal="right" vertical="center"/>
    </xf>
    <xf numFmtId="180" fontId="15" fillId="0" borderId="75" xfId="0" applyNumberFormat="1" applyFont="1" applyBorder="1" applyAlignment="1" applyProtection="1">
      <alignment vertical="center"/>
      <protection locked="0"/>
    </xf>
    <xf numFmtId="0" fontId="3" fillId="5" borderId="69" xfId="0" applyFont="1" applyFill="1" applyBorder="1" applyAlignment="1">
      <alignment vertical="center"/>
    </xf>
    <xf numFmtId="0" fontId="22" fillId="5" borderId="0" xfId="0" applyFont="1" applyFill="1" applyAlignment="1">
      <alignment vertical="center"/>
    </xf>
    <xf numFmtId="180" fontId="15" fillId="0" borderId="76" xfId="0" applyNumberFormat="1" applyFont="1" applyBorder="1" applyAlignment="1" applyProtection="1">
      <alignment vertical="center"/>
      <protection locked="0"/>
    </xf>
    <xf numFmtId="180" fontId="15" fillId="0" borderId="37" xfId="0" applyNumberFormat="1" applyFont="1" applyBorder="1" applyAlignment="1" applyProtection="1">
      <alignment vertical="center"/>
      <protection locked="0"/>
    </xf>
    <xf numFmtId="180" fontId="15" fillId="0" borderId="52" xfId="0" applyNumberFormat="1" applyFont="1" applyBorder="1" applyAlignment="1" applyProtection="1">
      <alignment vertical="center"/>
      <protection locked="0"/>
    </xf>
    <xf numFmtId="0" fontId="19" fillId="5" borderId="77" xfId="0" applyFont="1" applyFill="1" applyBorder="1" applyAlignment="1">
      <alignment vertical="center"/>
    </xf>
    <xf numFmtId="0" fontId="19" fillId="5" borderId="24" xfId="0" applyFont="1" applyFill="1" applyBorder="1" applyAlignment="1">
      <alignment vertical="center"/>
    </xf>
    <xf numFmtId="0" fontId="19" fillId="5" borderId="43" xfId="0" applyFont="1" applyFill="1" applyBorder="1" applyAlignment="1">
      <alignment vertical="center"/>
    </xf>
    <xf numFmtId="187" fontId="62" fillId="5" borderId="0" xfId="0" applyNumberFormat="1" applyFont="1" applyFill="1" applyAlignment="1">
      <alignment vertical="center"/>
    </xf>
    <xf numFmtId="0" fontId="3" fillId="7" borderId="0" xfId="0" applyFont="1" applyFill="1"/>
    <xf numFmtId="0" fontId="3" fillId="3" borderId="0" xfId="5" applyFill="1"/>
    <xf numFmtId="0" fontId="3" fillId="0" borderId="0" xfId="5"/>
    <xf numFmtId="0" fontId="32" fillId="3" borderId="0" xfId="5" applyFont="1" applyFill="1"/>
    <xf numFmtId="0" fontId="34" fillId="3" borderId="0" xfId="5" applyFont="1" applyFill="1"/>
    <xf numFmtId="0" fontId="3" fillId="8" borderId="0" xfId="5" applyFill="1"/>
    <xf numFmtId="0" fontId="3" fillId="3" borderId="10" xfId="5" applyFill="1" applyBorder="1"/>
    <xf numFmtId="0" fontId="3" fillId="3" borderId="6" xfId="5" applyFill="1" applyBorder="1"/>
    <xf numFmtId="0" fontId="3" fillId="3" borderId="7" xfId="5" applyFill="1" applyBorder="1"/>
    <xf numFmtId="0" fontId="35" fillId="3" borderId="78" xfId="5" applyFont="1" applyFill="1" applyBorder="1" applyAlignment="1">
      <alignment horizontal="center" vertical="center"/>
    </xf>
    <xf numFmtId="0" fontId="36" fillId="3" borderId="0" xfId="5" applyFont="1" applyFill="1"/>
    <xf numFmtId="0" fontId="3" fillId="3" borderId="8" xfId="5" applyFill="1" applyBorder="1"/>
    <xf numFmtId="0" fontId="3" fillId="3" borderId="9" xfId="5" applyFill="1" applyBorder="1"/>
    <xf numFmtId="0" fontId="37" fillId="3" borderId="8" xfId="5" applyFont="1" applyFill="1" applyBorder="1" applyAlignment="1">
      <alignment horizontal="centerContinuous" vertical="center" shrinkToFit="1"/>
    </xf>
    <xf numFmtId="0" fontId="3" fillId="3" borderId="0" xfId="5" applyFill="1" applyAlignment="1">
      <alignment horizontal="centerContinuous" shrinkToFit="1"/>
    </xf>
    <xf numFmtId="0" fontId="3" fillId="3" borderId="9" xfId="5" applyFill="1" applyBorder="1" applyAlignment="1">
      <alignment horizontal="centerContinuous" shrinkToFit="1"/>
    </xf>
    <xf numFmtId="0" fontId="3" fillId="3" borderId="79" xfId="5" applyFill="1" applyBorder="1" applyAlignment="1">
      <alignment horizontal="center" vertical="center"/>
    </xf>
    <xf numFmtId="0" fontId="35" fillId="3" borderId="75" xfId="5" applyFont="1" applyFill="1" applyBorder="1" applyAlignment="1">
      <alignment horizontal="center" vertical="center"/>
    </xf>
    <xf numFmtId="192" fontId="39" fillId="3" borderId="8" xfId="5" applyNumberFormat="1" applyFont="1" applyFill="1" applyBorder="1" applyAlignment="1" applyProtection="1">
      <alignment horizontal="centerContinuous"/>
      <protection locked="0"/>
    </xf>
    <xf numFmtId="0" fontId="15" fillId="3" borderId="0" xfId="5" applyFont="1" applyFill="1" applyAlignment="1">
      <alignment horizontal="centerContinuous"/>
    </xf>
    <xf numFmtId="0" fontId="15" fillId="3" borderId="9" xfId="5" applyFont="1" applyFill="1" applyBorder="1" applyAlignment="1">
      <alignment horizontal="centerContinuous"/>
    </xf>
    <xf numFmtId="0" fontId="3" fillId="3" borderId="14" xfId="5" applyFill="1" applyBorder="1"/>
    <xf numFmtId="0" fontId="3" fillId="3" borderId="15" xfId="5" applyFill="1" applyBorder="1"/>
    <xf numFmtId="0" fontId="3" fillId="3" borderId="16" xfId="5" applyFill="1" applyBorder="1"/>
    <xf numFmtId="0" fontId="3" fillId="3" borderId="0" xfId="5" applyFill="1" applyAlignment="1">
      <alignment horizontal="center"/>
    </xf>
    <xf numFmtId="0" fontId="35" fillId="3" borderId="75" xfId="5" applyFont="1" applyFill="1" applyBorder="1" applyAlignment="1">
      <alignment horizontal="center"/>
    </xf>
    <xf numFmtId="0" fontId="34" fillId="3" borderId="0" xfId="5" applyFont="1" applyFill="1" applyAlignment="1">
      <alignment vertical="center"/>
    </xf>
    <xf numFmtId="0" fontId="41" fillId="3" borderId="0" xfId="5" applyFont="1" applyFill="1" applyAlignment="1">
      <alignment vertical="center"/>
    </xf>
    <xf numFmtId="0" fontId="39" fillId="3" borderId="0" xfId="5" applyFont="1" applyFill="1"/>
    <xf numFmtId="0" fontId="42" fillId="3" borderId="0" xfId="5" applyFont="1" applyFill="1"/>
    <xf numFmtId="0" fontId="43" fillId="3" borderId="0" xfId="5" applyFont="1" applyFill="1"/>
    <xf numFmtId="0" fontId="43" fillId="3" borderId="15" xfId="5" applyFont="1" applyFill="1" applyBorder="1"/>
    <xf numFmtId="0" fontId="36" fillId="3" borderId="0" xfId="5" applyFont="1" applyFill="1" applyAlignment="1">
      <alignment vertical="center"/>
    </xf>
    <xf numFmtId="0" fontId="36" fillId="8" borderId="0" xfId="5" applyFont="1" applyFill="1" applyAlignment="1">
      <alignment vertical="center"/>
    </xf>
    <xf numFmtId="0" fontId="36" fillId="0" borderId="0" xfId="5" applyFont="1" applyAlignment="1">
      <alignment vertical="center"/>
    </xf>
    <xf numFmtId="0" fontId="36" fillId="3" borderId="0" xfId="5" applyFont="1" applyFill="1" applyAlignment="1">
      <alignment horizontal="center" vertical="center"/>
    </xf>
    <xf numFmtId="0" fontId="35" fillId="3" borderId="79" xfId="5" applyFont="1" applyFill="1" applyBorder="1" applyAlignment="1">
      <alignment vertical="center"/>
    </xf>
    <xf numFmtId="0" fontId="35" fillId="3" borderId="79" xfId="5" applyFont="1" applyFill="1" applyBorder="1" applyAlignment="1">
      <alignment horizontal="left" vertical="center" wrapText="1"/>
    </xf>
    <xf numFmtId="0" fontId="35" fillId="3" borderId="46" xfId="5" applyFont="1" applyFill="1" applyBorder="1" applyAlignment="1">
      <alignment horizontal="center" vertical="center" wrapText="1"/>
    </xf>
    <xf numFmtId="0" fontId="35" fillId="3" borderId="35" xfId="5" applyFont="1" applyFill="1" applyBorder="1" applyAlignment="1">
      <alignment horizontal="center" vertical="center" wrapText="1"/>
    </xf>
    <xf numFmtId="0" fontId="35" fillId="3" borderId="32" xfId="5" applyFont="1" applyFill="1" applyBorder="1" applyAlignment="1">
      <alignment horizontal="center" vertical="center" wrapText="1"/>
    </xf>
    <xf numFmtId="0" fontId="35" fillId="3" borderId="34" xfId="5" applyFont="1" applyFill="1" applyBorder="1" applyAlignment="1">
      <alignment horizontal="center" vertical="center" wrapText="1"/>
    </xf>
    <xf numFmtId="0" fontId="35" fillId="3" borderId="69" xfId="5" applyFont="1" applyFill="1" applyBorder="1" applyAlignment="1">
      <alignment horizontal="center" vertical="center" wrapText="1"/>
    </xf>
    <xf numFmtId="0" fontId="36" fillId="8" borderId="0" xfId="5" applyFont="1" applyFill="1" applyAlignment="1">
      <alignment horizontal="center" vertical="center"/>
    </xf>
    <xf numFmtId="0" fontId="36" fillId="0" borderId="0" xfId="5" applyFont="1" applyAlignment="1">
      <alignment horizontal="center" vertical="center"/>
    </xf>
    <xf numFmtId="0" fontId="3" fillId="3" borderId="0" xfId="5" applyFill="1" applyAlignment="1">
      <alignment vertical="center"/>
    </xf>
    <xf numFmtId="193" fontId="35" fillId="0" borderId="18" xfId="5" applyNumberFormat="1" applyFont="1" applyBorder="1" applyAlignment="1" applyProtection="1">
      <alignment vertical="center" shrinkToFit="1"/>
      <protection locked="0"/>
    </xf>
    <xf numFmtId="193" fontId="35" fillId="0" borderId="80" xfId="3" applyNumberFormat="1" applyFont="1" applyFill="1" applyBorder="1" applyAlignment="1" applyProtection="1">
      <alignment vertical="center" shrinkToFit="1"/>
      <protection locked="0"/>
    </xf>
    <xf numFmtId="193" fontId="35" fillId="0" borderId="1" xfId="3" applyNumberFormat="1" applyFont="1" applyFill="1" applyBorder="1" applyAlignment="1" applyProtection="1">
      <alignment vertical="center" shrinkToFit="1"/>
      <protection locked="0"/>
    </xf>
    <xf numFmtId="193" fontId="35" fillId="0" borderId="4" xfId="5" applyNumberFormat="1" applyFont="1" applyBorder="1" applyAlignment="1" applyProtection="1">
      <alignment vertical="center" shrinkToFit="1"/>
      <protection locked="0"/>
    </xf>
    <xf numFmtId="193" fontId="35" fillId="3" borderId="3" xfId="3" applyNumberFormat="1" applyFont="1" applyFill="1" applyBorder="1" applyAlignment="1">
      <alignment vertical="center" shrinkToFit="1"/>
    </xf>
    <xf numFmtId="189" fontId="35" fillId="0" borderId="38" xfId="5" applyNumberFormat="1" applyFont="1" applyBorder="1" applyAlignment="1" applyProtection="1">
      <alignment vertical="center" shrinkToFit="1"/>
      <protection locked="0"/>
    </xf>
    <xf numFmtId="189" fontId="35" fillId="0" borderId="81" xfId="5" applyNumberFormat="1" applyFont="1" applyBorder="1" applyAlignment="1" applyProtection="1">
      <alignment vertical="center" shrinkToFit="1"/>
      <protection locked="0"/>
    </xf>
    <xf numFmtId="0" fontId="3" fillId="8" borderId="0" xfId="5" applyFill="1" applyAlignment="1">
      <alignment vertical="center"/>
    </xf>
    <xf numFmtId="0" fontId="3" fillId="0" borderId="0" xfId="5" applyAlignment="1">
      <alignment vertical="center"/>
    </xf>
    <xf numFmtId="193" fontId="35" fillId="0" borderId="24" xfId="5" applyNumberFormat="1" applyFont="1" applyBorder="1" applyAlignment="1" applyProtection="1">
      <alignment vertical="center" shrinkToFit="1"/>
      <protection locked="0"/>
    </xf>
    <xf numFmtId="193" fontId="35" fillId="0" borderId="20" xfId="3" applyNumberFormat="1" applyFont="1" applyFill="1" applyBorder="1" applyAlignment="1" applyProtection="1">
      <alignment vertical="center" shrinkToFit="1"/>
      <protection locked="0"/>
    </xf>
    <xf numFmtId="193" fontId="35" fillId="0" borderId="36" xfId="3" applyNumberFormat="1" applyFont="1" applyFill="1" applyBorder="1" applyAlignment="1" applyProtection="1">
      <alignment vertical="center" shrinkToFit="1"/>
      <protection locked="0"/>
    </xf>
    <xf numFmtId="193" fontId="35" fillId="0" borderId="5" xfId="5" applyNumberFormat="1" applyFont="1" applyBorder="1" applyAlignment="1" applyProtection="1">
      <alignment vertical="center" shrinkToFit="1"/>
      <protection locked="0"/>
    </xf>
    <xf numFmtId="193" fontId="35" fillId="3" borderId="20" xfId="3" applyNumberFormat="1" applyFont="1" applyFill="1" applyBorder="1" applyAlignment="1">
      <alignment vertical="center" shrinkToFit="1"/>
    </xf>
    <xf numFmtId="189" fontId="35" fillId="0" borderId="23" xfId="5" applyNumberFormat="1" applyFont="1" applyBorder="1" applyAlignment="1" applyProtection="1">
      <alignment vertical="center" shrinkToFit="1"/>
      <protection locked="0"/>
    </xf>
    <xf numFmtId="189" fontId="35" fillId="0" borderId="82" xfId="5" applyNumberFormat="1" applyFont="1" applyBorder="1" applyAlignment="1" applyProtection="1">
      <alignment vertical="center" shrinkToFit="1"/>
      <protection locked="0"/>
    </xf>
    <xf numFmtId="193" fontId="35" fillId="0" borderId="64" xfId="3" applyNumberFormat="1" applyFont="1" applyFill="1" applyBorder="1" applyAlignment="1" applyProtection="1">
      <alignment vertical="center" shrinkToFit="1"/>
      <protection locked="0"/>
    </xf>
    <xf numFmtId="193" fontId="35" fillId="0" borderId="42" xfId="5" applyNumberFormat="1" applyFont="1" applyBorder="1" applyAlignment="1" applyProtection="1">
      <alignment vertical="center" shrinkToFit="1"/>
      <protection locked="0"/>
    </xf>
    <xf numFmtId="189" fontId="35" fillId="0" borderId="54" xfId="5" applyNumberFormat="1" applyFont="1" applyBorder="1" applyAlignment="1" applyProtection="1">
      <alignment vertical="center" shrinkToFit="1"/>
      <protection locked="0"/>
    </xf>
    <xf numFmtId="189" fontId="35" fillId="0" borderId="83" xfId="5" applyNumberFormat="1" applyFont="1" applyBorder="1" applyAlignment="1" applyProtection="1">
      <alignment vertical="center" shrinkToFit="1"/>
      <protection locked="0"/>
    </xf>
    <xf numFmtId="193" fontId="35" fillId="3" borderId="51" xfId="3" applyNumberFormat="1" applyFont="1" applyFill="1" applyBorder="1" applyAlignment="1">
      <alignment vertical="center" shrinkToFit="1"/>
    </xf>
    <xf numFmtId="193" fontId="35" fillId="3" borderId="69" xfId="3" applyNumberFormat="1" applyFont="1" applyFill="1" applyBorder="1" applyAlignment="1">
      <alignment vertical="center" shrinkToFit="1"/>
    </xf>
    <xf numFmtId="193" fontId="35" fillId="3" borderId="32" xfId="3" applyNumberFormat="1" applyFont="1" applyFill="1" applyBorder="1" applyAlignment="1">
      <alignment vertical="center" shrinkToFit="1"/>
    </xf>
    <xf numFmtId="193" fontId="35" fillId="3" borderId="34" xfId="5" applyNumberFormat="1" applyFont="1" applyFill="1" applyBorder="1" applyAlignment="1">
      <alignment vertical="center" shrinkToFit="1"/>
    </xf>
    <xf numFmtId="193" fontId="35" fillId="3" borderId="84" xfId="3" applyNumberFormat="1" applyFont="1" applyFill="1" applyBorder="1" applyAlignment="1">
      <alignment vertical="center" shrinkToFit="1"/>
    </xf>
    <xf numFmtId="189" fontId="35" fillId="3" borderId="69" xfId="5" applyNumberFormat="1" applyFont="1" applyFill="1" applyBorder="1" applyAlignment="1">
      <alignment vertical="center" shrinkToFit="1"/>
    </xf>
    <xf numFmtId="189" fontId="35" fillId="3" borderId="75" xfId="5" applyNumberFormat="1" applyFont="1" applyFill="1" applyBorder="1" applyAlignment="1">
      <alignment vertical="center" shrinkToFit="1"/>
    </xf>
    <xf numFmtId="0" fontId="35" fillId="0" borderId="85" xfId="3" applyNumberFormat="1" applyFont="1" applyFill="1" applyBorder="1" applyAlignment="1" applyProtection="1">
      <alignment horizontal="center" vertical="center"/>
      <protection locked="0"/>
    </xf>
    <xf numFmtId="194" fontId="36" fillId="3" borderId="6" xfId="5" applyNumberFormat="1" applyFont="1" applyFill="1" applyBorder="1" applyAlignment="1">
      <alignment horizontal="left" vertical="center"/>
    </xf>
    <xf numFmtId="194" fontId="46" fillId="3" borderId="0" xfId="5" applyNumberFormat="1" applyFont="1" applyFill="1" applyAlignment="1">
      <alignment horizontal="right" vertical="center"/>
    </xf>
    <xf numFmtId="0" fontId="39" fillId="3" borderId="0" xfId="5" applyFont="1" applyFill="1" applyAlignment="1">
      <alignment wrapText="1"/>
    </xf>
    <xf numFmtId="188" fontId="36" fillId="3" borderId="0" xfId="3" applyNumberFormat="1" applyFont="1" applyFill="1" applyBorder="1" applyAlignment="1">
      <alignment horizontal="center" vertical="center" shrinkToFit="1"/>
    </xf>
    <xf numFmtId="0" fontId="15" fillId="8" borderId="0" xfId="4" applyFill="1"/>
    <xf numFmtId="0" fontId="35" fillId="8" borderId="0" xfId="3" applyNumberFormat="1" applyFont="1" applyFill="1" applyBorder="1" applyAlignment="1" applyProtection="1">
      <alignment horizontal="center" vertical="center"/>
    </xf>
    <xf numFmtId="194" fontId="36" fillId="3" borderId="0" xfId="5" applyNumberFormat="1" applyFont="1" applyFill="1" applyAlignment="1">
      <alignment horizontal="left" vertical="center"/>
    </xf>
    <xf numFmtId="0" fontId="35" fillId="3" borderId="0" xfId="5" applyFont="1" applyFill="1" applyAlignment="1">
      <alignment horizontal="center" vertical="center"/>
    </xf>
    <xf numFmtId="0" fontId="36" fillId="0" borderId="0" xfId="5" applyFont="1"/>
    <xf numFmtId="0" fontId="35" fillId="3" borderId="0" xfId="5" applyFont="1" applyFill="1" applyAlignment="1">
      <alignment horizontal="center" vertical="center" wrapText="1"/>
    </xf>
    <xf numFmtId="0" fontId="36" fillId="0" borderId="0" xfId="5" applyFont="1" applyAlignment="1">
      <alignment horizontal="center" vertical="center" wrapText="1"/>
    </xf>
    <xf numFmtId="193" fontId="35" fillId="3" borderId="86" xfId="5" applyNumberFormat="1" applyFont="1" applyFill="1" applyBorder="1" applyAlignment="1">
      <alignment vertical="center" shrinkToFit="1"/>
    </xf>
    <xf numFmtId="178" fontId="35" fillId="3" borderId="87" xfId="3" applyNumberFormat="1" applyFont="1" applyFill="1" applyBorder="1" applyAlignment="1">
      <alignment horizontal="right" vertical="center" shrinkToFit="1"/>
    </xf>
    <xf numFmtId="178" fontId="35" fillId="3" borderId="87" xfId="3" applyNumberFormat="1" applyFont="1" applyFill="1" applyBorder="1" applyAlignment="1" applyProtection="1">
      <alignment horizontal="right" vertical="center" shrinkToFit="1"/>
    </xf>
    <xf numFmtId="193" fontId="35" fillId="3" borderId="87" xfId="5" applyNumberFormat="1" applyFont="1" applyFill="1" applyBorder="1" applyAlignment="1">
      <alignment vertical="center" shrinkToFit="1"/>
    </xf>
    <xf numFmtId="0" fontId="35" fillId="3" borderId="26" xfId="5" applyFont="1" applyFill="1" applyBorder="1" applyAlignment="1">
      <alignment horizontal="center" vertical="center" wrapText="1"/>
    </xf>
    <xf numFmtId="0" fontId="35" fillId="3" borderId="84" xfId="5" applyFont="1" applyFill="1" applyBorder="1" applyAlignment="1">
      <alignment horizontal="center" vertical="center" wrapText="1"/>
    </xf>
    <xf numFmtId="0" fontId="36" fillId="3" borderId="0" xfId="5" applyFont="1" applyFill="1" applyAlignment="1">
      <alignment horizontal="center" vertical="center" wrapText="1"/>
    </xf>
    <xf numFmtId="195" fontId="35" fillId="3" borderId="1" xfId="5" applyNumberFormat="1" applyFont="1" applyFill="1" applyBorder="1" applyAlignment="1">
      <alignment horizontal="right" vertical="center"/>
    </xf>
    <xf numFmtId="194" fontId="35" fillId="3" borderId="4" xfId="5" applyNumberFormat="1" applyFont="1" applyFill="1" applyBorder="1" applyAlignment="1">
      <alignment horizontal="right" vertical="center"/>
    </xf>
    <xf numFmtId="196" fontId="35" fillId="3" borderId="4" xfId="5" applyNumberFormat="1" applyFont="1" applyFill="1" applyBorder="1" applyAlignment="1">
      <alignment horizontal="right" vertical="center"/>
    </xf>
    <xf numFmtId="194" fontId="35" fillId="3" borderId="38" xfId="5" applyNumberFormat="1" applyFont="1" applyFill="1" applyBorder="1" applyAlignment="1">
      <alignment horizontal="right" vertical="center"/>
    </xf>
    <xf numFmtId="0" fontId="35" fillId="3" borderId="38" xfId="5" applyFont="1" applyFill="1" applyBorder="1" applyAlignment="1">
      <alignment horizontal="center" vertical="center"/>
    </xf>
    <xf numFmtId="0" fontId="35" fillId="3" borderId="3" xfId="5" applyFont="1" applyFill="1" applyBorder="1" applyAlignment="1">
      <alignment horizontal="center" vertical="center"/>
    </xf>
    <xf numFmtId="0" fontId="3" fillId="0" borderId="0" xfId="5" applyAlignment="1">
      <alignment horizontal="center" vertical="center"/>
    </xf>
    <xf numFmtId="0" fontId="3" fillId="3" borderId="0" xfId="5" applyFill="1" applyAlignment="1">
      <alignment horizontal="center" vertical="center"/>
    </xf>
    <xf numFmtId="178" fontId="35" fillId="3" borderId="49" xfId="3" applyNumberFormat="1" applyFont="1" applyFill="1" applyBorder="1" applyAlignment="1">
      <alignment vertical="center" shrinkToFit="1"/>
    </xf>
    <xf numFmtId="178" fontId="35" fillId="3" borderId="50" xfId="3" applyNumberFormat="1" applyFont="1" applyFill="1" applyBorder="1" applyAlignment="1">
      <alignment horizontal="right" vertical="center" shrinkToFit="1"/>
    </xf>
    <xf numFmtId="178" fontId="35" fillId="3" borderId="50" xfId="3" applyNumberFormat="1" applyFont="1" applyFill="1" applyBorder="1" applyAlignment="1" applyProtection="1">
      <alignment horizontal="right" vertical="center" shrinkToFit="1"/>
    </xf>
    <xf numFmtId="178" fontId="35" fillId="3" borderId="54" xfId="3" applyNumberFormat="1" applyFont="1" applyFill="1" applyBorder="1" applyAlignment="1" applyProtection="1">
      <alignment horizontal="right" vertical="center" shrinkToFit="1"/>
    </xf>
    <xf numFmtId="178" fontId="35" fillId="3" borderId="88" xfId="3" applyNumberFormat="1" applyFont="1" applyFill="1" applyBorder="1" applyAlignment="1">
      <alignment horizontal="right" vertical="center" shrinkToFit="1"/>
    </xf>
    <xf numFmtId="197" fontId="35" fillId="3" borderId="64" xfId="3" applyNumberFormat="1" applyFont="1" applyFill="1" applyBorder="1" applyAlignment="1">
      <alignment horizontal="right" vertical="center"/>
    </xf>
    <xf numFmtId="197" fontId="36" fillId="3" borderId="0" xfId="3" applyNumberFormat="1" applyFont="1" applyFill="1" applyBorder="1" applyAlignment="1">
      <alignment horizontal="right" vertical="center"/>
    </xf>
    <xf numFmtId="0" fontId="35" fillId="3" borderId="65" xfId="5" applyFont="1" applyFill="1" applyBorder="1" applyAlignment="1">
      <alignment horizontal="center" vertical="center"/>
    </xf>
    <xf numFmtId="0" fontId="35" fillId="3" borderId="20" xfId="5" applyFont="1" applyFill="1" applyBorder="1" applyAlignment="1">
      <alignment horizontal="center" vertical="center"/>
    </xf>
    <xf numFmtId="178" fontId="35" fillId="3" borderId="49" xfId="3" applyNumberFormat="1" applyFont="1" applyFill="1" applyBorder="1" applyAlignment="1" applyProtection="1">
      <alignment vertical="center" shrinkToFit="1"/>
    </xf>
    <xf numFmtId="178" fontId="35" fillId="3" borderId="88" xfId="3" applyNumberFormat="1" applyFont="1" applyFill="1" applyBorder="1" applyAlignment="1" applyProtection="1">
      <alignment horizontal="right" vertical="center" shrinkToFit="1"/>
    </xf>
    <xf numFmtId="197" fontId="35" fillId="3" borderId="64" xfId="3" applyNumberFormat="1" applyFont="1" applyFill="1" applyBorder="1" applyAlignment="1" applyProtection="1">
      <alignment horizontal="right" vertical="center"/>
    </xf>
    <xf numFmtId="0" fontId="15" fillId="8" borderId="0" xfId="4" applyFill="1" applyAlignment="1">
      <alignment vertical="center"/>
    </xf>
    <xf numFmtId="0" fontId="11" fillId="3" borderId="0" xfId="5" applyFont="1" applyFill="1" applyAlignment="1">
      <alignment vertical="center"/>
    </xf>
    <xf numFmtId="178" fontId="36" fillId="3" borderId="0" xfId="3" applyNumberFormat="1" applyFont="1" applyFill="1" applyBorder="1" applyAlignment="1" applyProtection="1">
      <alignment horizontal="right" vertical="center" shrinkToFit="1"/>
    </xf>
    <xf numFmtId="197" fontId="36" fillId="8" borderId="0" xfId="3" applyNumberFormat="1" applyFont="1" applyFill="1" applyBorder="1" applyAlignment="1" applyProtection="1">
      <alignment horizontal="right" vertical="center"/>
    </xf>
    <xf numFmtId="0" fontId="15" fillId="8" borderId="0" xfId="4" applyFill="1" applyAlignment="1">
      <alignment horizontal="right" vertical="center"/>
    </xf>
    <xf numFmtId="0" fontId="32" fillId="3" borderId="0" xfId="5" applyFont="1" applyFill="1" applyAlignment="1">
      <alignment vertical="center"/>
    </xf>
    <xf numFmtId="0" fontId="35" fillId="3" borderId="51" xfId="5" applyFont="1" applyFill="1" applyBorder="1" applyAlignment="1">
      <alignment horizontal="centerContinuous"/>
    </xf>
    <xf numFmtId="0" fontId="48" fillId="3" borderId="66" xfId="5" applyFont="1" applyFill="1" applyBorder="1" applyAlignment="1">
      <alignment horizontal="centerContinuous"/>
    </xf>
    <xf numFmtId="0" fontId="39" fillId="3" borderId="0" xfId="5" applyFont="1" applyFill="1" applyAlignment="1">
      <alignment vertical="center"/>
    </xf>
    <xf numFmtId="0" fontId="35" fillId="3" borderId="75" xfId="4" applyFont="1" applyFill="1" applyBorder="1" applyAlignment="1">
      <alignment horizontal="center" vertical="center"/>
    </xf>
    <xf numFmtId="0" fontId="35" fillId="3" borderId="75" xfId="5" applyFont="1" applyFill="1" applyBorder="1" applyAlignment="1">
      <alignment horizontal="center" vertical="center" shrinkToFit="1"/>
    </xf>
    <xf numFmtId="0" fontId="36" fillId="3" borderId="0" xfId="5" applyFont="1" applyFill="1" applyAlignment="1">
      <alignment vertical="center" shrinkToFit="1"/>
    </xf>
    <xf numFmtId="0" fontId="49" fillId="3" borderId="89" xfId="5" applyFont="1" applyFill="1" applyBorder="1" applyAlignment="1">
      <alignment horizontal="center" vertical="center"/>
    </xf>
    <xf numFmtId="0" fontId="35" fillId="3" borderId="89" xfId="5" applyFont="1" applyFill="1" applyBorder="1" applyAlignment="1">
      <alignment horizontal="center" vertical="center"/>
    </xf>
    <xf numFmtId="0" fontId="35" fillId="3" borderId="89" xfId="4" applyFont="1" applyFill="1" applyBorder="1" applyAlignment="1">
      <alignment horizontal="center" vertical="center"/>
    </xf>
    <xf numFmtId="198" fontId="35" fillId="3" borderId="89" xfId="3" applyNumberFormat="1" applyFont="1" applyFill="1" applyBorder="1" applyAlignment="1">
      <alignment horizontal="center" vertical="center"/>
    </xf>
    <xf numFmtId="199" fontId="35" fillId="0" borderId="81" xfId="4" applyNumberFormat="1" applyFont="1" applyBorder="1" applyAlignment="1" applyProtection="1">
      <alignment vertical="center"/>
      <protection locked="0"/>
    </xf>
    <xf numFmtId="178" fontId="35" fillId="3" borderId="81" xfId="5" applyNumberFormat="1" applyFont="1" applyFill="1" applyBorder="1" applyAlignment="1">
      <alignment vertical="center"/>
    </xf>
    <xf numFmtId="0" fontId="49" fillId="3" borderId="82" xfId="5" applyFont="1" applyFill="1" applyBorder="1" applyAlignment="1">
      <alignment horizontal="center" vertical="center"/>
    </xf>
    <xf numFmtId="0" fontId="35" fillId="3" borderId="82" xfId="5" applyFont="1" applyFill="1" applyBorder="1" applyAlignment="1">
      <alignment horizontal="center" vertical="center"/>
    </xf>
    <xf numFmtId="0" fontId="35" fillId="3" borderId="82" xfId="4" applyFont="1" applyFill="1" applyBorder="1" applyAlignment="1">
      <alignment horizontal="center" vertical="center"/>
    </xf>
    <xf numFmtId="198" fontId="35" fillId="3" borderId="82" xfId="3" applyNumberFormat="1" applyFont="1" applyFill="1" applyBorder="1" applyAlignment="1">
      <alignment horizontal="center" vertical="center"/>
    </xf>
    <xf numFmtId="199" fontId="35" fillId="0" borderId="82" xfId="4" applyNumberFormat="1" applyFont="1" applyBorder="1" applyAlignment="1" applyProtection="1">
      <alignment vertical="center"/>
      <protection locked="0"/>
    </xf>
    <xf numFmtId="178" fontId="35" fillId="3" borderId="82" xfId="5" applyNumberFormat="1" applyFont="1" applyFill="1" applyBorder="1" applyAlignment="1">
      <alignment vertical="center"/>
    </xf>
    <xf numFmtId="0" fontId="49" fillId="3" borderId="90" xfId="5" applyFont="1" applyFill="1" applyBorder="1" applyAlignment="1">
      <alignment horizontal="center" vertical="center"/>
    </xf>
    <xf numFmtId="0" fontId="36" fillId="3" borderId="0" xfId="5" applyFont="1" applyFill="1" applyAlignment="1">
      <alignment horizontal="left" vertical="top" wrapText="1"/>
    </xf>
    <xf numFmtId="0" fontId="35" fillId="3" borderId="0" xfId="5" applyFont="1" applyFill="1"/>
    <xf numFmtId="0" fontId="35" fillId="3" borderId="6" xfId="5" applyFont="1" applyFill="1" applyBorder="1" applyAlignment="1">
      <alignment vertical="top"/>
    </xf>
    <xf numFmtId="0" fontId="35" fillId="3" borderId="6" xfId="5" applyFont="1" applyFill="1" applyBorder="1" applyAlignment="1">
      <alignment horizontal="right" vertical="center"/>
    </xf>
    <xf numFmtId="199" fontId="35" fillId="3" borderId="75" xfId="5" applyNumberFormat="1" applyFont="1" applyFill="1" applyBorder="1" applyAlignment="1">
      <alignment vertical="center"/>
    </xf>
    <xf numFmtId="186" fontId="35" fillId="3" borderId="75" xfId="5" applyNumberFormat="1" applyFont="1" applyFill="1" applyBorder="1" applyAlignment="1">
      <alignment vertical="center"/>
    </xf>
    <xf numFmtId="0" fontId="3" fillId="3" borderId="0" xfId="5" applyFill="1" applyAlignment="1">
      <alignment horizontal="left" vertical="top" wrapText="1"/>
    </xf>
    <xf numFmtId="0" fontId="17" fillId="3" borderId="0" xfId="5" applyFont="1" applyFill="1"/>
    <xf numFmtId="0" fontId="33" fillId="3" borderId="0" xfId="5" applyFont="1" applyFill="1" applyAlignment="1">
      <alignment horizontal="center"/>
    </xf>
    <xf numFmtId="0" fontId="36" fillId="8" borderId="0" xfId="5" applyFont="1" applyFill="1"/>
    <xf numFmtId="190" fontId="35" fillId="8" borderId="7" xfId="5" applyNumberFormat="1" applyFont="1" applyFill="1" applyBorder="1" applyAlignment="1">
      <alignment horizontal="center" vertical="center"/>
    </xf>
    <xf numFmtId="0" fontId="15" fillId="8" borderId="0" xfId="4" applyFill="1" applyAlignment="1">
      <alignment horizontal="left"/>
    </xf>
    <xf numFmtId="188" fontId="39" fillId="3" borderId="0" xfId="3" applyNumberFormat="1" applyFont="1" applyFill="1" applyBorder="1" applyAlignment="1">
      <alignment horizontal="left" vertical="center"/>
    </xf>
    <xf numFmtId="0" fontId="3" fillId="0" borderId="5" xfId="5" applyBorder="1" applyAlignment="1">
      <alignment horizontal="center" vertical="center"/>
    </xf>
    <xf numFmtId="0" fontId="36" fillId="0" borderId="75" xfId="5" applyFont="1" applyBorder="1" applyAlignment="1" applyProtection="1">
      <alignment horizontal="center" vertical="center"/>
      <protection locked="0"/>
    </xf>
    <xf numFmtId="0" fontId="3" fillId="5" borderId="53" xfId="0" applyFont="1" applyFill="1" applyBorder="1" applyAlignment="1">
      <alignment vertical="center"/>
    </xf>
    <xf numFmtId="0" fontId="24" fillId="5" borderId="43" xfId="0" applyFont="1" applyFill="1" applyBorder="1" applyAlignment="1">
      <alignment vertical="center"/>
    </xf>
    <xf numFmtId="0" fontId="6" fillId="5" borderId="1" xfId="0" applyFont="1" applyFill="1" applyBorder="1" applyAlignment="1">
      <alignment horizontal="centerContinuous" vertical="center"/>
    </xf>
    <xf numFmtId="0" fontId="6" fillId="5" borderId="4" xfId="0" applyFont="1" applyFill="1" applyBorder="1" applyAlignment="1">
      <alignment horizontal="centerContinuous" vertical="center"/>
    </xf>
    <xf numFmtId="0" fontId="26" fillId="5" borderId="0" xfId="0" applyFont="1" applyFill="1" applyAlignment="1">
      <alignment horizontal="centerContinuous" vertical="center"/>
    </xf>
    <xf numFmtId="0" fontId="0" fillId="5" borderId="1" xfId="0" applyFill="1" applyBorder="1"/>
    <xf numFmtId="0" fontId="3" fillId="5" borderId="4" xfId="0" applyFont="1" applyFill="1" applyBorder="1"/>
    <xf numFmtId="0" fontId="3" fillId="5" borderId="13" xfId="0" applyFont="1" applyFill="1" applyBorder="1"/>
    <xf numFmtId="0" fontId="3" fillId="5" borderId="38" xfId="0" applyFont="1" applyFill="1" applyBorder="1"/>
    <xf numFmtId="0" fontId="3" fillId="5" borderId="39" xfId="0" applyFont="1" applyFill="1" applyBorder="1"/>
    <xf numFmtId="0" fontId="3" fillId="5" borderId="45" xfId="0" applyFont="1" applyFill="1" applyBorder="1"/>
    <xf numFmtId="0" fontId="21" fillId="5" borderId="43" xfId="0" applyFont="1" applyFill="1" applyBorder="1"/>
    <xf numFmtId="0" fontId="21" fillId="5" borderId="44" xfId="0" applyFont="1" applyFill="1" applyBorder="1"/>
    <xf numFmtId="0" fontId="20" fillId="5" borderId="52" xfId="0" applyFont="1" applyFill="1" applyBorder="1"/>
    <xf numFmtId="0" fontId="14" fillId="5" borderId="4" xfId="0" applyFont="1" applyFill="1" applyBorder="1" applyAlignment="1">
      <alignment horizontal="center" vertical="center"/>
    </xf>
    <xf numFmtId="0" fontId="6" fillId="5" borderId="69" xfId="0" applyFont="1" applyFill="1" applyBorder="1" applyAlignment="1">
      <alignment vertical="center"/>
    </xf>
    <xf numFmtId="0" fontId="9" fillId="5" borderId="43" xfId="0" applyFont="1" applyFill="1" applyBorder="1" applyAlignment="1">
      <alignment vertical="center"/>
    </xf>
    <xf numFmtId="0" fontId="3" fillId="2" borderId="5" xfId="0" applyFont="1" applyFill="1" applyBorder="1"/>
    <xf numFmtId="0" fontId="3" fillId="2" borderId="24" xfId="0" applyFont="1" applyFill="1" applyBorder="1"/>
    <xf numFmtId="0" fontId="3" fillId="2" borderId="25" xfId="0" applyFont="1" applyFill="1" applyBorder="1"/>
    <xf numFmtId="0" fontId="3" fillId="9" borderId="5" xfId="0" applyFont="1" applyFill="1" applyBorder="1"/>
    <xf numFmtId="0" fontId="3" fillId="9" borderId="23" xfId="0" applyFont="1" applyFill="1" applyBorder="1"/>
    <xf numFmtId="0" fontId="3" fillId="9" borderId="24" xfId="0" applyFont="1" applyFill="1" applyBorder="1"/>
    <xf numFmtId="0" fontId="3" fillId="9" borderId="25" xfId="0" applyFont="1" applyFill="1" applyBorder="1"/>
    <xf numFmtId="0" fontId="66" fillId="2" borderId="23" xfId="0" applyFont="1" applyFill="1" applyBorder="1"/>
    <xf numFmtId="201" fontId="39" fillId="3" borderId="8" xfId="5" applyNumberFormat="1" applyFont="1" applyFill="1" applyBorder="1" applyAlignment="1" applyProtection="1">
      <alignment horizontal="centerContinuous"/>
      <protection locked="0"/>
    </xf>
    <xf numFmtId="0" fontId="6" fillId="5" borderId="23" xfId="0" applyFont="1" applyFill="1" applyBorder="1" applyAlignment="1">
      <alignment horizontal="right" vertical="center" indent="2"/>
    </xf>
    <xf numFmtId="176" fontId="6" fillId="5" borderId="25" xfId="0" applyNumberFormat="1" applyFont="1" applyFill="1" applyBorder="1" applyAlignment="1">
      <alignment horizontal="right" vertical="center" indent="2"/>
    </xf>
    <xf numFmtId="49" fontId="6" fillId="5" borderId="23" xfId="0" applyNumberFormat="1" applyFont="1" applyFill="1" applyBorder="1" applyAlignment="1">
      <alignment horizontal="right" vertical="center" indent="2"/>
    </xf>
    <xf numFmtId="0" fontId="6" fillId="5" borderId="54" xfId="0" applyFont="1" applyFill="1" applyBorder="1" applyAlignment="1">
      <alignment horizontal="right" vertical="center" indent="2"/>
    </xf>
    <xf numFmtId="176" fontId="6" fillId="5" borderId="44" xfId="0" applyNumberFormat="1" applyFont="1" applyFill="1" applyBorder="1" applyAlignment="1">
      <alignment horizontal="right" vertical="center" indent="2"/>
    </xf>
    <xf numFmtId="49" fontId="6" fillId="5" borderId="22" xfId="0" quotePrefix="1" applyNumberFormat="1"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46" xfId="0" applyFont="1" applyBorder="1" applyAlignment="1" applyProtection="1">
      <alignment vertical="center"/>
      <protection locked="0"/>
    </xf>
    <xf numFmtId="180" fontId="6" fillId="5" borderId="24" xfId="0" applyNumberFormat="1" applyFont="1" applyFill="1" applyBorder="1" applyAlignment="1">
      <alignment horizontal="left" vertical="center"/>
    </xf>
    <xf numFmtId="180" fontId="13" fillId="5" borderId="24" xfId="0" applyNumberFormat="1" applyFont="1" applyFill="1" applyBorder="1" applyAlignment="1">
      <alignment horizontal="center" vertical="center"/>
    </xf>
    <xf numFmtId="0" fontId="3" fillId="5" borderId="24" xfId="0" applyFont="1" applyFill="1" applyBorder="1" applyAlignment="1">
      <alignment vertical="center"/>
    </xf>
    <xf numFmtId="0" fontId="3" fillId="5" borderId="55" xfId="0" applyFont="1" applyFill="1" applyBorder="1" applyAlignment="1">
      <alignment vertical="center"/>
    </xf>
    <xf numFmtId="0" fontId="6" fillId="5" borderId="91" xfId="0" applyFont="1" applyFill="1" applyBorder="1" applyAlignment="1">
      <alignment vertical="center"/>
    </xf>
    <xf numFmtId="0" fontId="6" fillId="5" borderId="77" xfId="0" applyFont="1" applyFill="1" applyBorder="1" applyAlignment="1">
      <alignment vertical="center"/>
    </xf>
    <xf numFmtId="0" fontId="6" fillId="5" borderId="92" xfId="0" applyFont="1" applyFill="1" applyBorder="1" applyAlignment="1">
      <alignment vertical="center"/>
    </xf>
    <xf numFmtId="0" fontId="13" fillId="5" borderId="93" xfId="0" applyFont="1" applyFill="1" applyBorder="1" applyAlignment="1">
      <alignment vertical="center"/>
    </xf>
    <xf numFmtId="0" fontId="13" fillId="5" borderId="94" xfId="0" applyFont="1" applyFill="1" applyBorder="1" applyAlignment="1">
      <alignment vertical="center"/>
    </xf>
    <xf numFmtId="0" fontId="13" fillId="5" borderId="68" xfId="0" applyFont="1" applyFill="1" applyBorder="1" applyAlignment="1">
      <alignment vertical="center"/>
    </xf>
    <xf numFmtId="0" fontId="17" fillId="5" borderId="0" xfId="0" applyFont="1" applyFill="1" applyAlignment="1" applyProtection="1">
      <alignment horizontal="right" vertical="center"/>
      <protection locked="0"/>
    </xf>
    <xf numFmtId="0" fontId="17" fillId="5" borderId="0" xfId="0" applyFont="1" applyFill="1" applyAlignment="1" applyProtection="1">
      <alignment vertical="center"/>
      <protection locked="0"/>
    </xf>
    <xf numFmtId="0" fontId="22" fillId="5" borderId="0" xfId="0" applyFont="1" applyFill="1"/>
    <xf numFmtId="0" fontId="9" fillId="5" borderId="0" xfId="0" applyFont="1" applyFill="1"/>
    <xf numFmtId="0" fontId="52" fillId="0" borderId="18" xfId="5" applyFont="1" applyBorder="1" applyAlignment="1" applyProtection="1">
      <alignment shrinkToFit="1"/>
      <protection locked="0"/>
    </xf>
    <xf numFmtId="0" fontId="52" fillId="0" borderId="18" xfId="0" applyFont="1" applyBorder="1" applyAlignment="1">
      <alignment shrinkToFit="1"/>
    </xf>
    <xf numFmtId="0" fontId="20" fillId="5" borderId="54" xfId="0" applyFont="1" applyFill="1" applyBorder="1" applyAlignment="1">
      <alignment horizontal="center" vertical="center"/>
    </xf>
    <xf numFmtId="0" fontId="6" fillId="5" borderId="46" xfId="0" applyFont="1" applyFill="1" applyBorder="1" applyAlignment="1">
      <alignment horizontal="centerContinuous" vertical="center"/>
    </xf>
    <xf numFmtId="0" fontId="6" fillId="5" borderId="54" xfId="0" applyFont="1" applyFill="1" applyBorder="1" applyAlignment="1">
      <alignment vertical="center"/>
    </xf>
    <xf numFmtId="0" fontId="3" fillId="0" borderId="0" xfId="5" applyAlignment="1">
      <alignment wrapText="1"/>
    </xf>
    <xf numFmtId="0" fontId="3" fillId="0" borderId="5" xfId="5" applyBorder="1" applyAlignment="1">
      <alignment vertical="center"/>
    </xf>
    <xf numFmtId="0" fontId="3" fillId="0" borderId="5" xfId="5" applyBorder="1" applyAlignment="1">
      <alignment vertical="center" wrapText="1"/>
    </xf>
    <xf numFmtId="0" fontId="3" fillId="0" borderId="0" xfId="5" applyAlignment="1">
      <alignment horizontal="center"/>
    </xf>
    <xf numFmtId="200" fontId="3" fillId="0" borderId="5" xfId="5" applyNumberFormat="1" applyBorder="1" applyAlignment="1">
      <alignment vertical="center"/>
    </xf>
    <xf numFmtId="0" fontId="35" fillId="3" borderId="82" xfId="4" applyFont="1" applyFill="1" applyBorder="1" applyAlignment="1" applyProtection="1">
      <alignment horizontal="center" vertical="center" shrinkToFit="1"/>
      <protection locked="0"/>
    </xf>
    <xf numFmtId="0" fontId="35" fillId="3" borderId="82" xfId="4" applyFont="1" applyFill="1" applyBorder="1" applyAlignment="1" applyProtection="1">
      <alignment horizontal="center" vertical="center"/>
      <protection locked="0"/>
    </xf>
    <xf numFmtId="198" fontId="35" fillId="3" borderId="82" xfId="3" applyNumberFormat="1" applyFont="1" applyFill="1" applyBorder="1" applyAlignment="1" applyProtection="1">
      <alignment horizontal="center" vertical="center"/>
      <protection locked="0"/>
    </xf>
    <xf numFmtId="0" fontId="35" fillId="3" borderId="82" xfId="5" applyFont="1" applyFill="1" applyBorder="1" applyAlignment="1" applyProtection="1">
      <alignment horizontal="center" vertical="center"/>
      <protection locked="0"/>
    </xf>
    <xf numFmtId="194" fontId="35" fillId="3" borderId="95" xfId="5" applyNumberFormat="1" applyFont="1" applyFill="1" applyBorder="1" applyAlignment="1" applyProtection="1">
      <alignment horizontal="right" vertical="center"/>
      <protection locked="0"/>
    </xf>
    <xf numFmtId="49" fontId="21" fillId="5" borderId="0" xfId="0" applyNumberFormat="1" applyFont="1" applyFill="1" applyAlignment="1">
      <alignment vertical="top"/>
    </xf>
    <xf numFmtId="49" fontId="15" fillId="5" borderId="0" xfId="0" applyNumberFormat="1" applyFont="1" applyFill="1" applyAlignment="1">
      <alignment vertical="top"/>
    </xf>
    <xf numFmtId="49" fontId="0" fillId="5" borderId="0" xfId="0" applyNumberFormat="1" applyFill="1" applyAlignment="1">
      <alignment vertical="top"/>
    </xf>
    <xf numFmtId="0" fontId="20" fillId="5" borderId="46" xfId="0" applyFont="1" applyFill="1" applyBorder="1" applyAlignment="1">
      <alignment horizontal="centerContinuous" vertical="center"/>
    </xf>
    <xf numFmtId="0" fontId="58" fillId="5" borderId="51" xfId="0" applyFont="1" applyFill="1" applyBorder="1" applyAlignment="1">
      <alignment horizontal="left" vertical="center" indent="1"/>
    </xf>
    <xf numFmtId="0" fontId="6" fillId="5" borderId="51" xfId="0" applyFont="1" applyFill="1" applyBorder="1" applyAlignment="1">
      <alignment horizontal="left" vertical="center" indent="1"/>
    </xf>
    <xf numFmtId="49" fontId="15" fillId="0" borderId="98" xfId="0" applyNumberFormat="1" applyFont="1" applyBorder="1" applyAlignment="1" applyProtection="1">
      <alignment vertical="center" wrapText="1"/>
      <protection locked="0"/>
    </xf>
    <xf numFmtId="0" fontId="0" fillId="0" borderId="99" xfId="0" applyBorder="1" applyAlignment="1" applyProtection="1">
      <alignment vertical="center" wrapText="1"/>
      <protection locked="0"/>
    </xf>
    <xf numFmtId="0" fontId="0" fillId="0" borderId="100"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97" xfId="0" applyBorder="1" applyAlignment="1" applyProtection="1">
      <alignment vertical="center" wrapText="1"/>
      <protection locked="0"/>
    </xf>
    <xf numFmtId="0" fontId="0" fillId="0" borderId="101" xfId="0" applyBorder="1" applyAlignment="1" applyProtection="1">
      <alignment vertical="center" wrapText="1"/>
      <protection locked="0"/>
    </xf>
    <xf numFmtId="0" fontId="0" fillId="0" borderId="102" xfId="0" applyBorder="1" applyAlignment="1" applyProtection="1">
      <alignment vertical="center" wrapText="1"/>
      <protection locked="0"/>
    </xf>
    <xf numFmtId="0" fontId="0" fillId="0" borderId="103" xfId="0" applyBorder="1" applyAlignment="1" applyProtection="1">
      <alignment vertical="center" wrapText="1"/>
      <protection locked="0"/>
    </xf>
    <xf numFmtId="0" fontId="0" fillId="0" borderId="9" xfId="0" applyBorder="1" applyAlignment="1" applyProtection="1">
      <alignment vertical="center" wrapText="1"/>
      <protection locked="0"/>
    </xf>
    <xf numFmtId="0" fontId="6" fillId="5" borderId="38" xfId="0" applyFont="1" applyFill="1" applyBorder="1" applyAlignment="1">
      <alignment horizontal="center" vertical="center"/>
    </xf>
    <xf numFmtId="0" fontId="0" fillId="5" borderId="14" xfId="0" applyFill="1" applyBorder="1" applyAlignment="1">
      <alignment vertical="center" wrapText="1"/>
    </xf>
    <xf numFmtId="0" fontId="6" fillId="5" borderId="13" xfId="0" applyFont="1" applyFill="1" applyBorder="1" applyAlignment="1">
      <alignment horizontal="center" vertical="center"/>
    </xf>
    <xf numFmtId="0" fontId="20" fillId="5" borderId="38" xfId="0" applyFont="1" applyFill="1" applyBorder="1" applyAlignment="1">
      <alignment horizontal="center" vertical="center" shrinkToFit="1"/>
    </xf>
    <xf numFmtId="0" fontId="20" fillId="5" borderId="38" xfId="0" applyFont="1" applyFill="1" applyBorder="1" applyAlignment="1">
      <alignment horizontal="center" vertical="center"/>
    </xf>
    <xf numFmtId="0" fontId="6" fillId="5" borderId="39" xfId="0" applyFont="1" applyFill="1" applyBorder="1" applyAlignment="1">
      <alignment horizontal="center" vertical="center"/>
    </xf>
    <xf numFmtId="0" fontId="6" fillId="5" borderId="44" xfId="0" applyFont="1" applyFill="1" applyBorder="1" applyAlignment="1">
      <alignment horizontal="center" vertical="center"/>
    </xf>
    <xf numFmtId="0" fontId="6" fillId="5" borderId="45" xfId="0" applyFont="1" applyFill="1" applyBorder="1" applyAlignment="1">
      <alignment horizontal="center" vertical="center"/>
    </xf>
    <xf numFmtId="0" fontId="6" fillId="5" borderId="46" xfId="0" applyFont="1" applyFill="1" applyBorder="1" applyAlignment="1">
      <alignment horizontal="center" vertical="center"/>
    </xf>
    <xf numFmtId="0" fontId="6" fillId="5" borderId="66" xfId="0" applyFont="1" applyFill="1" applyBorder="1" applyAlignment="1">
      <alignment horizontal="center" vertical="center"/>
    </xf>
    <xf numFmtId="0" fontId="3" fillId="5" borderId="66" xfId="0" applyFont="1" applyFill="1" applyBorder="1"/>
    <xf numFmtId="0" fontId="20" fillId="5" borderId="38" xfId="0" applyFont="1" applyFill="1" applyBorder="1" applyAlignment="1">
      <alignment vertical="center"/>
    </xf>
    <xf numFmtId="0" fontId="6" fillId="5" borderId="0" xfId="0" applyFont="1" applyFill="1" applyAlignment="1">
      <alignment horizontal="center" vertical="center"/>
    </xf>
    <xf numFmtId="0" fontId="6" fillId="5" borderId="0" xfId="0" applyFont="1" applyFill="1" applyAlignment="1">
      <alignment horizontal="centerContinuous" vertical="center"/>
    </xf>
    <xf numFmtId="0" fontId="20" fillId="5" borderId="54" xfId="0" applyFont="1" applyFill="1" applyBorder="1" applyAlignment="1">
      <alignment vertical="center"/>
    </xf>
    <xf numFmtId="178" fontId="7" fillId="5" borderId="8" xfId="2" applyNumberFormat="1" applyFont="1" applyFill="1" applyBorder="1" applyAlignment="1">
      <alignment horizontal="center" vertical="center"/>
    </xf>
    <xf numFmtId="189" fontId="17" fillId="5" borderId="8" xfId="0" applyNumberFormat="1" applyFont="1" applyFill="1" applyBorder="1" applyProtection="1">
      <protection locked="0"/>
    </xf>
    <xf numFmtId="189" fontId="17" fillId="5" borderId="0" xfId="0" applyNumberFormat="1" applyFont="1" applyFill="1" applyProtection="1">
      <protection locked="0"/>
    </xf>
    <xf numFmtId="178" fontId="3" fillId="5" borderId="8" xfId="2" applyNumberFormat="1" applyFont="1" applyFill="1" applyBorder="1" applyAlignment="1">
      <alignment vertical="center"/>
    </xf>
    <xf numFmtId="178" fontId="6" fillId="5" borderId="1" xfId="2" applyNumberFormat="1" applyFont="1" applyFill="1" applyBorder="1" applyAlignment="1">
      <alignment horizontal="center" vertical="center"/>
    </xf>
    <xf numFmtId="178" fontId="6" fillId="5" borderId="3" xfId="2" applyNumberFormat="1" applyFont="1" applyFill="1" applyBorder="1" applyAlignment="1">
      <alignment horizontal="center" vertical="center"/>
    </xf>
    <xf numFmtId="189" fontId="17" fillId="0" borderId="20" xfId="0" applyNumberFormat="1" applyFont="1" applyBorder="1" applyProtection="1">
      <protection locked="0"/>
    </xf>
    <xf numFmtId="189" fontId="17" fillId="0" borderId="64" xfId="0" applyNumberFormat="1" applyFont="1" applyBorder="1" applyProtection="1">
      <protection locked="0"/>
    </xf>
    <xf numFmtId="189" fontId="6" fillId="5" borderId="32" xfId="0" applyNumberFormat="1" applyFont="1" applyFill="1" applyBorder="1" applyAlignment="1" applyProtection="1">
      <alignment horizontal="center"/>
      <protection locked="0"/>
    </xf>
    <xf numFmtId="189" fontId="6" fillId="5" borderId="36" xfId="0" applyNumberFormat="1" applyFont="1" applyFill="1" applyBorder="1" applyAlignment="1" applyProtection="1">
      <alignment horizontal="center"/>
      <protection locked="0"/>
    </xf>
    <xf numFmtId="189" fontId="6" fillId="5" borderId="49" xfId="0" applyNumberFormat="1" applyFont="1" applyFill="1" applyBorder="1" applyAlignment="1" applyProtection="1">
      <alignment horizontal="center"/>
      <protection locked="0"/>
    </xf>
    <xf numFmtId="189" fontId="3" fillId="5" borderId="35" xfId="0" applyNumberFormat="1" applyFont="1" applyFill="1" applyBorder="1" applyProtection="1">
      <protection locked="0"/>
    </xf>
    <xf numFmtId="178" fontId="9" fillId="5" borderId="0" xfId="2" applyNumberFormat="1" applyFont="1" applyFill="1" applyBorder="1" applyAlignment="1">
      <alignment vertical="center"/>
    </xf>
    <xf numFmtId="178" fontId="3" fillId="5" borderId="69" xfId="2" applyNumberFormat="1" applyFont="1" applyFill="1" applyBorder="1" applyAlignment="1">
      <alignment vertical="center"/>
    </xf>
    <xf numFmtId="0" fontId="0" fillId="5" borderId="0" xfId="0" applyFill="1" applyAlignment="1" applyProtection="1">
      <alignment vertical="top" wrapText="1"/>
      <protection locked="0"/>
    </xf>
    <xf numFmtId="0" fontId="3" fillId="5" borderId="38" xfId="0" applyFont="1" applyFill="1" applyBorder="1" applyAlignment="1">
      <alignment vertical="center"/>
    </xf>
    <xf numFmtId="0" fontId="3" fillId="5" borderId="23" xfId="0" applyFont="1" applyFill="1" applyBorder="1" applyAlignment="1" applyProtection="1">
      <alignment vertical="top" wrapText="1"/>
      <protection locked="0"/>
    </xf>
    <xf numFmtId="0" fontId="0" fillId="5" borderId="54" xfId="0" applyFill="1" applyBorder="1" applyAlignment="1" applyProtection="1">
      <alignment vertical="top" wrapText="1"/>
      <protection locked="0"/>
    </xf>
    <xf numFmtId="0" fontId="6" fillId="5" borderId="80" xfId="0" applyFont="1" applyFill="1" applyBorder="1" applyAlignment="1">
      <alignment horizontal="center" vertical="center"/>
    </xf>
    <xf numFmtId="0" fontId="6" fillId="5" borderId="12" xfId="0" applyFont="1" applyFill="1" applyBorder="1" applyAlignment="1">
      <alignment horizontal="centerContinuous" vertical="center"/>
    </xf>
    <xf numFmtId="0" fontId="6" fillId="5" borderId="2" xfId="0" applyFont="1" applyFill="1" applyBorder="1" applyAlignment="1">
      <alignment horizontal="centerContinuous"/>
    </xf>
    <xf numFmtId="0" fontId="6" fillId="5" borderId="39" xfId="0" applyFont="1" applyFill="1" applyBorder="1" applyAlignment="1">
      <alignment horizontal="centerContinuous" vertical="center"/>
    </xf>
    <xf numFmtId="0" fontId="6" fillId="5" borderId="12" xfId="0" applyFont="1" applyFill="1" applyBorder="1" applyAlignment="1">
      <alignment horizontal="centerContinuous"/>
    </xf>
    <xf numFmtId="0" fontId="6" fillId="5" borderId="65" xfId="0" applyFont="1" applyFill="1" applyBorder="1" applyAlignment="1">
      <alignment horizontal="center" vertical="center"/>
    </xf>
    <xf numFmtId="189" fontId="17" fillId="4" borderId="23" xfId="2" applyNumberFormat="1" applyFont="1" applyFill="1" applyBorder="1" applyProtection="1">
      <protection locked="0"/>
    </xf>
    <xf numFmtId="189" fontId="17" fillId="4" borderId="28" xfId="2" applyNumberFormat="1" applyFont="1" applyFill="1" applyBorder="1" applyProtection="1">
      <protection locked="0"/>
    </xf>
    <xf numFmtId="0" fontId="6" fillId="5" borderId="113" xfId="0" applyFont="1" applyFill="1" applyBorder="1" applyAlignment="1">
      <alignment horizontal="center" vertical="center"/>
    </xf>
    <xf numFmtId="189" fontId="17" fillId="4" borderId="36" xfId="2" applyNumberFormat="1" applyFont="1" applyFill="1" applyBorder="1" applyProtection="1">
      <protection locked="0"/>
    </xf>
    <xf numFmtId="189" fontId="17" fillId="4" borderId="21" xfId="2" applyNumberFormat="1" applyFont="1" applyFill="1" applyBorder="1" applyProtection="1">
      <protection locked="0"/>
    </xf>
    <xf numFmtId="178" fontId="3" fillId="5" borderId="32" xfId="2" applyNumberFormat="1" applyFont="1" applyFill="1" applyBorder="1" applyAlignment="1">
      <alignment vertical="center"/>
    </xf>
    <xf numFmtId="189" fontId="17" fillId="4" borderId="81" xfId="2" applyNumberFormat="1" applyFont="1" applyFill="1" applyBorder="1" applyProtection="1">
      <protection locked="0"/>
    </xf>
    <xf numFmtId="189" fontId="17" fillId="4" borderId="90" xfId="2" applyNumberFormat="1" applyFont="1" applyFill="1" applyBorder="1" applyProtection="1">
      <protection locked="0"/>
    </xf>
    <xf numFmtId="0" fontId="23" fillId="5" borderId="0" xfId="0" applyFont="1" applyFill="1" applyAlignment="1">
      <alignment vertical="top"/>
    </xf>
    <xf numFmtId="0" fontId="6" fillId="5" borderId="5" xfId="0" applyFont="1" applyFill="1" applyBorder="1" applyAlignment="1">
      <alignment horizontal="center" vertical="center" shrinkToFit="1"/>
    </xf>
    <xf numFmtId="49" fontId="6" fillId="5" borderId="1" xfId="0" applyNumberFormat="1" applyFont="1" applyFill="1" applyBorder="1" applyAlignment="1">
      <alignment horizontal="center" vertical="center"/>
    </xf>
    <xf numFmtId="49" fontId="6" fillId="5" borderId="4" xfId="0" applyNumberFormat="1" applyFont="1" applyFill="1" applyBorder="1" applyAlignment="1">
      <alignment horizontal="centerContinuous" vertical="center"/>
    </xf>
    <xf numFmtId="49" fontId="3" fillId="5" borderId="0" xfId="0" applyNumberFormat="1" applyFont="1" applyFill="1" applyAlignment="1">
      <alignment horizontal="centerContinuous" vertical="center"/>
    </xf>
    <xf numFmtId="49" fontId="3" fillId="5" borderId="36" xfId="0" applyNumberFormat="1" applyFont="1" applyFill="1" applyBorder="1" applyAlignment="1">
      <alignment horizontal="center" vertical="center"/>
    </xf>
    <xf numFmtId="49" fontId="3" fillId="5" borderId="23" xfId="0" applyNumberFormat="1" applyFont="1" applyFill="1" applyBorder="1" applyAlignment="1">
      <alignment horizontal="right" vertical="center"/>
    </xf>
    <xf numFmtId="177" fontId="17" fillId="5" borderId="24" xfId="0" applyNumberFormat="1" applyFont="1" applyFill="1" applyBorder="1" applyAlignment="1">
      <alignment horizontal="center" vertical="center"/>
    </xf>
    <xf numFmtId="0" fontId="6" fillId="5" borderId="25" xfId="0" applyFont="1" applyFill="1" applyBorder="1" applyAlignment="1">
      <alignment horizontal="left" vertical="center"/>
    </xf>
    <xf numFmtId="0" fontId="17" fillId="0" borderId="24" xfId="0" applyFont="1" applyBorder="1" applyAlignment="1" applyProtection="1">
      <alignment horizontal="center" vertical="center"/>
      <protection locked="0"/>
    </xf>
    <xf numFmtId="0" fontId="6" fillId="5" borderId="55" xfId="0" applyFont="1" applyFill="1" applyBorder="1" applyAlignment="1">
      <alignment horizontal="left" vertical="center"/>
    </xf>
    <xf numFmtId="49" fontId="3" fillId="5" borderId="49" xfId="0" applyNumberFormat="1" applyFont="1" applyFill="1" applyBorder="1" applyAlignment="1">
      <alignment horizontal="center" vertical="center"/>
    </xf>
    <xf numFmtId="49" fontId="3" fillId="5" borderId="54" xfId="0" applyNumberFormat="1" applyFont="1" applyFill="1" applyBorder="1" applyAlignment="1">
      <alignment horizontal="right" vertical="center"/>
    </xf>
    <xf numFmtId="177" fontId="17" fillId="5" borderId="43" xfId="0" applyNumberFormat="1" applyFont="1" applyFill="1" applyBorder="1" applyAlignment="1">
      <alignment horizontal="center" vertical="center"/>
    </xf>
    <xf numFmtId="0" fontId="6" fillId="5" borderId="44" xfId="0" applyFont="1" applyFill="1" applyBorder="1" applyAlignment="1">
      <alignment horizontal="left" vertical="center"/>
    </xf>
    <xf numFmtId="0" fontId="17" fillId="0" borderId="43" xfId="0" applyFont="1" applyBorder="1" applyAlignment="1" applyProtection="1">
      <alignment horizontal="center" vertical="center"/>
      <protection locked="0"/>
    </xf>
    <xf numFmtId="0" fontId="20" fillId="5" borderId="52" xfId="0" applyFont="1" applyFill="1" applyBorder="1" applyAlignment="1">
      <alignment vertical="center"/>
    </xf>
    <xf numFmtId="0" fontId="3" fillId="2" borderId="10" xfId="0" applyFont="1" applyFill="1" applyBorder="1" applyAlignment="1">
      <alignment horizontal="centerContinuous"/>
    </xf>
    <xf numFmtId="0" fontId="3" fillId="2" borderId="6" xfId="0" applyFont="1" applyFill="1" applyBorder="1" applyAlignment="1">
      <alignment horizontal="centerContinuous"/>
    </xf>
    <xf numFmtId="0" fontId="3" fillId="2" borderId="8" xfId="0" applyFont="1" applyFill="1" applyBorder="1" applyAlignment="1">
      <alignment horizontal="centerContinuous"/>
    </xf>
    <xf numFmtId="0" fontId="3" fillId="2" borderId="52" xfId="0" applyFont="1" applyFill="1" applyBorder="1"/>
    <xf numFmtId="0" fontId="3" fillId="2" borderId="43" xfId="0" applyFont="1" applyFill="1" applyBorder="1" applyProtection="1">
      <protection locked="0"/>
    </xf>
    <xf numFmtId="0" fontId="3" fillId="2" borderId="43" xfId="0" applyFont="1" applyFill="1" applyBorder="1"/>
    <xf numFmtId="0" fontId="3" fillId="2" borderId="8" xfId="0" applyFont="1" applyFill="1" applyBorder="1"/>
    <xf numFmtId="38" fontId="17" fillId="0" borderId="24" xfId="2" applyFont="1" applyBorder="1" applyAlignment="1" applyProtection="1">
      <alignment horizontal="center" vertical="center" shrinkToFit="1"/>
      <protection locked="0"/>
    </xf>
    <xf numFmtId="38" fontId="17" fillId="0" borderId="43" xfId="2" applyFont="1" applyBorder="1" applyAlignment="1" applyProtection="1">
      <alignment horizontal="center" vertical="center" shrinkToFit="1"/>
      <protection locked="0"/>
    </xf>
    <xf numFmtId="0" fontId="3" fillId="2" borderId="0" xfId="0" applyFont="1" applyFill="1" applyAlignment="1">
      <alignment horizontal="centerContinuous"/>
    </xf>
    <xf numFmtId="0" fontId="3" fillId="2" borderId="0" xfId="0" applyFont="1" applyFill="1" applyAlignment="1" applyProtection="1">
      <alignment shrinkToFit="1"/>
      <protection locked="0"/>
    </xf>
    <xf numFmtId="182" fontId="3" fillId="5" borderId="50" xfId="2" applyNumberFormat="1" applyFont="1" applyFill="1" applyBorder="1" applyAlignment="1" applyProtection="1">
      <alignment vertical="center" shrinkToFit="1"/>
      <protection locked="0"/>
    </xf>
    <xf numFmtId="0" fontId="73" fillId="0" borderId="0" xfId="6">
      <alignment vertical="center"/>
    </xf>
    <xf numFmtId="0" fontId="73" fillId="8" borderId="0" xfId="6" applyFill="1">
      <alignment vertical="center"/>
    </xf>
    <xf numFmtId="0" fontId="76" fillId="8" borderId="121" xfId="6" applyFont="1" applyFill="1" applyBorder="1" applyAlignment="1">
      <alignment horizontal="center" vertical="center"/>
    </xf>
    <xf numFmtId="0" fontId="21" fillId="8" borderId="123" xfId="6" applyFont="1" applyFill="1" applyBorder="1" applyAlignment="1">
      <alignment horizontal="center" vertical="center"/>
    </xf>
    <xf numFmtId="0" fontId="78" fillId="0" borderId="0" xfId="6" applyFont="1" applyAlignment="1">
      <alignment vertical="center" wrapText="1"/>
    </xf>
    <xf numFmtId="0" fontId="21" fillId="8" borderId="127" xfId="6" applyFont="1" applyFill="1" applyBorder="1" applyAlignment="1">
      <alignment horizontal="center" vertical="center"/>
    </xf>
    <xf numFmtId="0" fontId="76" fillId="8" borderId="129" xfId="6" applyFont="1" applyFill="1" applyBorder="1" applyAlignment="1">
      <alignment horizontal="center" vertical="center"/>
    </xf>
    <xf numFmtId="0" fontId="79" fillId="8" borderId="0" xfId="6" applyFont="1" applyFill="1">
      <alignment vertical="center"/>
    </xf>
    <xf numFmtId="0" fontId="79" fillId="0" borderId="0" xfId="6" applyFont="1">
      <alignment vertical="center"/>
    </xf>
    <xf numFmtId="203" fontId="76" fillId="0" borderId="133" xfId="6" applyNumberFormat="1" applyFont="1" applyBorder="1" applyAlignment="1">
      <alignment horizontal="right" vertical="center" wrapText="1" indent="2"/>
    </xf>
    <xf numFmtId="0" fontId="76" fillId="8" borderId="126" xfId="6" applyFont="1" applyFill="1" applyBorder="1" applyAlignment="1">
      <alignment horizontal="left" vertical="center" wrapText="1"/>
    </xf>
    <xf numFmtId="0" fontId="6" fillId="8" borderId="139" xfId="0" applyFont="1" applyFill="1" applyBorder="1" applyAlignment="1">
      <alignment horizontal="left" vertical="center"/>
    </xf>
    <xf numFmtId="0" fontId="79" fillId="8" borderId="32" xfId="6" applyFont="1" applyFill="1" applyBorder="1" applyAlignment="1">
      <alignment horizontal="center" vertical="center" shrinkToFit="1"/>
    </xf>
    <xf numFmtId="0" fontId="79" fillId="8" borderId="35" xfId="6" applyFont="1" applyFill="1" applyBorder="1" applyAlignment="1">
      <alignment horizontal="center" vertical="center" shrinkToFit="1"/>
    </xf>
    <xf numFmtId="0" fontId="76" fillId="0" borderId="1" xfId="6" applyFont="1" applyBorder="1" applyAlignment="1">
      <alignment horizontal="center" vertical="center" shrinkToFit="1"/>
    </xf>
    <xf numFmtId="0" fontId="76" fillId="0" borderId="3" xfId="6" applyFont="1" applyBorder="1" applyAlignment="1">
      <alignment horizontal="center" vertical="center" shrinkToFit="1"/>
    </xf>
    <xf numFmtId="0" fontId="79" fillId="8" borderId="20" xfId="6" applyFont="1" applyFill="1" applyBorder="1">
      <alignment vertical="center"/>
    </xf>
    <xf numFmtId="0" fontId="76" fillId="0" borderId="36" xfId="6" applyFont="1" applyBorder="1" applyAlignment="1">
      <alignment horizontal="center" vertical="center" shrinkToFit="1"/>
    </xf>
    <xf numFmtId="0" fontId="76" fillId="0" borderId="20" xfId="6" applyFont="1" applyBorder="1" applyAlignment="1">
      <alignment horizontal="center" vertical="center" shrinkToFit="1"/>
    </xf>
    <xf numFmtId="0" fontId="76" fillId="0" borderId="49" xfId="6" applyFont="1" applyBorder="1" applyAlignment="1">
      <alignment horizontal="center" vertical="center" shrinkToFit="1"/>
    </xf>
    <xf numFmtId="0" fontId="76" fillId="0" borderId="64" xfId="6" applyFont="1" applyBorder="1" applyAlignment="1">
      <alignment horizontal="center" vertical="center" shrinkToFit="1"/>
    </xf>
    <xf numFmtId="0" fontId="81" fillId="0" borderId="32" xfId="6" applyFont="1" applyBorder="1" applyAlignment="1">
      <alignment horizontal="center" vertical="center" shrinkToFit="1"/>
    </xf>
    <xf numFmtId="0" fontId="81" fillId="0" borderId="35" xfId="6" applyFont="1" applyBorder="1" applyAlignment="1">
      <alignment horizontal="center" vertical="center" shrinkToFit="1"/>
    </xf>
    <xf numFmtId="0" fontId="81" fillId="0" borderId="147" xfId="6" applyFont="1" applyBorder="1" applyAlignment="1">
      <alignment horizontal="center" vertical="center" shrinkToFit="1"/>
    </xf>
    <xf numFmtId="0" fontId="81" fillId="0" borderId="148" xfId="6" applyFont="1" applyBorder="1" applyAlignment="1">
      <alignment horizontal="center" vertical="center" shrinkToFit="1"/>
    </xf>
    <xf numFmtId="0" fontId="79" fillId="8" borderId="133" xfId="6" applyFont="1" applyFill="1" applyBorder="1" applyAlignment="1">
      <alignment vertical="center" wrapText="1"/>
    </xf>
    <xf numFmtId="0" fontId="21" fillId="8" borderId="0" xfId="6" applyFont="1" applyFill="1">
      <alignment vertical="center"/>
    </xf>
    <xf numFmtId="0" fontId="81" fillId="8" borderId="0" xfId="6" applyFont="1" applyFill="1">
      <alignment vertical="center"/>
    </xf>
    <xf numFmtId="177" fontId="81" fillId="8" borderId="0" xfId="6" applyNumberFormat="1" applyFont="1" applyFill="1">
      <alignment vertical="center"/>
    </xf>
    <xf numFmtId="0" fontId="76" fillId="8" borderId="151" xfId="6" applyFont="1" applyFill="1" applyBorder="1">
      <alignment vertical="center"/>
    </xf>
    <xf numFmtId="0" fontId="76" fillId="8" borderId="152" xfId="6" applyFont="1" applyFill="1" applyBorder="1">
      <alignment vertical="center"/>
    </xf>
    <xf numFmtId="0" fontId="76" fillId="0" borderId="0" xfId="6" applyFont="1" applyAlignment="1">
      <alignment vertical="top" wrapText="1"/>
    </xf>
    <xf numFmtId="0" fontId="81" fillId="0" borderId="0" xfId="6" applyFont="1">
      <alignment vertical="center"/>
    </xf>
    <xf numFmtId="0" fontId="82" fillId="0" borderId="0" xfId="6" applyFont="1">
      <alignment vertical="center"/>
    </xf>
    <xf numFmtId="0" fontId="76" fillId="8" borderId="128" xfId="6" applyFont="1" applyFill="1" applyBorder="1" applyAlignment="1">
      <alignment horizontal="left" vertical="center"/>
    </xf>
    <xf numFmtId="0" fontId="76" fillId="8" borderId="129" xfId="6" applyFont="1" applyFill="1" applyBorder="1" applyAlignment="1">
      <alignment horizontal="left" vertical="center"/>
    </xf>
    <xf numFmtId="0" fontId="76" fillId="8" borderId="130" xfId="6" applyFont="1" applyFill="1" applyBorder="1" applyAlignment="1">
      <alignment horizontal="left" vertical="center"/>
    </xf>
    <xf numFmtId="0" fontId="0" fillId="10" borderId="159" xfId="0" applyFill="1" applyBorder="1" applyAlignment="1">
      <alignment vertical="center"/>
    </xf>
    <xf numFmtId="0" fontId="0" fillId="10" borderId="160" xfId="0" applyFill="1" applyBorder="1" applyAlignment="1">
      <alignment vertical="center"/>
    </xf>
    <xf numFmtId="0" fontId="0" fillId="10" borderId="161" xfId="0" applyFill="1" applyBorder="1" applyAlignment="1">
      <alignment vertical="center"/>
    </xf>
    <xf numFmtId="0" fontId="76" fillId="8" borderId="165" xfId="6" applyFont="1" applyFill="1" applyBorder="1">
      <alignment vertical="center"/>
    </xf>
    <xf numFmtId="177" fontId="0" fillId="10" borderId="159" xfId="0" applyNumberFormat="1" applyFill="1" applyBorder="1" applyAlignment="1">
      <alignment vertical="center" shrinkToFit="1"/>
    </xf>
    <xf numFmtId="177" fontId="0" fillId="10" borderId="160" xfId="0" applyNumberFormat="1" applyFill="1" applyBorder="1" applyAlignment="1">
      <alignment vertical="center" shrinkToFit="1"/>
    </xf>
    <xf numFmtId="177" fontId="0" fillId="10" borderId="161" xfId="0" applyNumberFormat="1" applyFill="1" applyBorder="1" applyAlignment="1">
      <alignment vertical="center" shrinkToFit="1"/>
    </xf>
    <xf numFmtId="0" fontId="18" fillId="5" borderId="0" xfId="0" applyFont="1" applyFill="1" applyAlignment="1">
      <alignment horizontal="left" vertical="center"/>
    </xf>
    <xf numFmtId="0" fontId="6" fillId="5" borderId="0" xfId="0" applyFont="1" applyFill="1" applyAlignment="1">
      <alignment horizontal="left" vertical="center"/>
    </xf>
    <xf numFmtId="0" fontId="7" fillId="5" borderId="51" xfId="0" applyFont="1" applyFill="1" applyBorder="1" applyAlignment="1">
      <alignment vertical="center"/>
    </xf>
    <xf numFmtId="0" fontId="7" fillId="5" borderId="46" xfId="0" applyFont="1" applyFill="1" applyBorder="1" applyAlignment="1">
      <alignment vertical="center"/>
    </xf>
    <xf numFmtId="0" fontId="7" fillId="5" borderId="6" xfId="0" applyFont="1" applyFill="1" applyBorder="1" applyAlignment="1">
      <alignment vertical="center"/>
    </xf>
    <xf numFmtId="0" fontId="7" fillId="5" borderId="7" xfId="0" applyFont="1" applyFill="1" applyBorder="1" applyAlignment="1">
      <alignment vertical="center"/>
    </xf>
    <xf numFmtId="0" fontId="3" fillId="5" borderId="66" xfId="0" applyFont="1" applyFill="1" applyBorder="1" applyAlignment="1">
      <alignment vertical="center"/>
    </xf>
    <xf numFmtId="180" fontId="15" fillId="0" borderId="119" xfId="0" applyNumberFormat="1" applyFont="1" applyBorder="1" applyAlignment="1" applyProtection="1">
      <alignment vertical="center"/>
      <protection locked="0"/>
    </xf>
    <xf numFmtId="180" fontId="15" fillId="0" borderId="79" xfId="0" applyNumberFormat="1" applyFont="1" applyBorder="1" applyAlignment="1" applyProtection="1">
      <alignment vertical="center"/>
      <protection locked="0"/>
    </xf>
    <xf numFmtId="0" fontId="20" fillId="5" borderId="51" xfId="0" applyFont="1" applyFill="1" applyBorder="1" applyAlignment="1">
      <alignment vertical="center"/>
    </xf>
    <xf numFmtId="0" fontId="20" fillId="5" borderId="46" xfId="0" applyFont="1" applyFill="1" applyBorder="1" applyAlignment="1">
      <alignment vertical="center"/>
    </xf>
    <xf numFmtId="0" fontId="3" fillId="5" borderId="8" xfId="0" applyFont="1" applyFill="1" applyBorder="1" applyAlignment="1">
      <alignment vertical="center"/>
    </xf>
    <xf numFmtId="177" fontId="65" fillId="5" borderId="0" xfId="0" applyNumberFormat="1" applyFont="1" applyFill="1" applyAlignment="1">
      <alignment horizontal="centerContinuous" vertical="center"/>
    </xf>
    <xf numFmtId="0" fontId="17" fillId="5" borderId="12" xfId="0" applyFont="1" applyFill="1" applyBorder="1" applyAlignment="1">
      <alignment vertical="center"/>
    </xf>
    <xf numFmtId="0" fontId="17" fillId="5" borderId="37" xfId="0" applyFont="1" applyFill="1" applyBorder="1" applyAlignment="1">
      <alignment vertical="center"/>
    </xf>
    <xf numFmtId="0" fontId="17" fillId="5" borderId="52" xfId="0" applyFont="1" applyFill="1" applyBorder="1" applyAlignment="1">
      <alignment vertical="center"/>
    </xf>
    <xf numFmtId="0" fontId="83" fillId="5" borderId="0" xfId="0" applyFont="1" applyFill="1" applyAlignment="1">
      <alignment vertical="center"/>
    </xf>
    <xf numFmtId="56" fontId="3" fillId="3" borderId="0" xfId="5" applyNumberFormat="1" applyFill="1"/>
    <xf numFmtId="0" fontId="6" fillId="5" borderId="52" xfId="0" applyFont="1" applyFill="1" applyBorder="1" applyAlignment="1">
      <alignment horizontal="center" vertical="center" shrinkToFit="1"/>
    </xf>
    <xf numFmtId="0" fontId="0" fillId="0" borderId="45" xfId="0" applyBorder="1" applyAlignment="1">
      <alignment horizontal="center" vertical="center" shrinkToFit="1"/>
    </xf>
    <xf numFmtId="0" fontId="6" fillId="5" borderId="37" xfId="0" applyFont="1" applyFill="1" applyBorder="1" applyAlignment="1">
      <alignment horizontal="center" vertical="center" shrinkToFit="1"/>
    </xf>
    <xf numFmtId="0" fontId="0" fillId="0" borderId="25" xfId="0" applyBorder="1" applyAlignment="1">
      <alignment horizontal="center" vertical="center" shrinkToFit="1"/>
    </xf>
    <xf numFmtId="0" fontId="6" fillId="5" borderId="53" xfId="0" applyFont="1" applyFill="1" applyBorder="1" applyAlignment="1">
      <alignment horizontal="center" vertical="center" shrinkToFit="1"/>
    </xf>
    <xf numFmtId="0" fontId="0" fillId="0" borderId="41" xfId="0" applyBorder="1" applyAlignment="1">
      <alignment horizontal="center" vertical="center" shrinkToFit="1"/>
    </xf>
    <xf numFmtId="0" fontId="6" fillId="5" borderId="51" xfId="0" applyFont="1" applyFill="1" applyBorder="1" applyAlignment="1">
      <alignment horizontal="center" vertical="center" shrinkToFit="1"/>
    </xf>
    <xf numFmtId="0" fontId="0" fillId="0" borderId="33" xfId="0" applyBorder="1" applyAlignment="1">
      <alignment horizontal="center" vertical="center" shrinkToFit="1"/>
    </xf>
    <xf numFmtId="189" fontId="17" fillId="0" borderId="23" xfId="2" applyNumberFormat="1" applyFont="1" applyFill="1" applyBorder="1" applyAlignment="1" applyProtection="1">
      <alignment vertical="center"/>
      <protection locked="0"/>
    </xf>
    <xf numFmtId="189" fontId="17" fillId="0" borderId="25" xfId="0" applyNumberFormat="1" applyFont="1" applyBorder="1" applyAlignment="1" applyProtection="1">
      <alignment vertical="center"/>
      <protection locked="0"/>
    </xf>
    <xf numFmtId="202" fontId="6" fillId="5" borderId="23" xfId="0" applyNumberFormat="1" applyFont="1" applyFill="1" applyBorder="1" applyAlignment="1">
      <alignment horizontal="right" vertical="center" indent="2"/>
    </xf>
    <xf numFmtId="202" fontId="0" fillId="5" borderId="25" xfId="0" applyNumberFormat="1" applyFill="1" applyBorder="1" applyAlignment="1">
      <alignment horizontal="right" vertical="center" indent="2"/>
    </xf>
    <xf numFmtId="49" fontId="15" fillId="0" borderId="23" xfId="0" applyNumberFormat="1" applyFont="1" applyBorder="1" applyAlignment="1" applyProtection="1">
      <alignment vertical="center" shrinkToFit="1"/>
      <protection locked="0"/>
    </xf>
    <xf numFmtId="0" fontId="0" fillId="0" borderId="24" xfId="0" applyBorder="1" applyAlignment="1">
      <alignment vertical="center" shrinkToFit="1"/>
    </xf>
    <xf numFmtId="0" fontId="0" fillId="0" borderId="25" xfId="0" applyBorder="1" applyAlignment="1">
      <alignment vertical="center" shrinkToFit="1"/>
    </xf>
    <xf numFmtId="178" fontId="3" fillId="5" borderId="14" xfId="2" applyNumberFormat="1" applyFont="1" applyFill="1" applyBorder="1" applyAlignment="1">
      <alignment vertical="center"/>
    </xf>
    <xf numFmtId="0" fontId="0" fillId="5" borderId="15" xfId="0" applyFill="1" applyBorder="1" applyAlignment="1">
      <alignment vertical="center"/>
    </xf>
    <xf numFmtId="0" fontId="0" fillId="5" borderId="47" xfId="0" applyFill="1" applyBorder="1" applyAlignment="1">
      <alignment vertical="center"/>
    </xf>
    <xf numFmtId="189" fontId="17" fillId="4" borderId="37" xfId="2" applyNumberFormat="1" applyFont="1" applyFill="1" applyBorder="1" applyAlignment="1" applyProtection="1">
      <protection locked="0"/>
    </xf>
    <xf numFmtId="189" fontId="17" fillId="0" borderId="24" xfId="0" applyNumberFormat="1" applyFont="1" applyBorder="1"/>
    <xf numFmtId="189" fontId="17" fillId="0" borderId="25" xfId="0" applyNumberFormat="1" applyFont="1" applyBorder="1"/>
    <xf numFmtId="189" fontId="17" fillId="4" borderId="23" xfId="2" applyNumberFormat="1" applyFont="1" applyFill="1" applyBorder="1" applyAlignment="1" applyProtection="1">
      <protection locked="0"/>
    </xf>
    <xf numFmtId="189" fontId="17" fillId="0" borderId="55" xfId="0" applyNumberFormat="1" applyFont="1" applyBorder="1"/>
    <xf numFmtId="189" fontId="17" fillId="4" borderId="28" xfId="2" applyNumberFormat="1" applyFont="1" applyFill="1" applyBorder="1" applyAlignment="1" applyProtection="1">
      <protection locked="0"/>
    </xf>
    <xf numFmtId="189" fontId="17" fillId="0" borderId="30" xfId="0" applyNumberFormat="1" applyFont="1" applyBorder="1"/>
    <xf numFmtId="189" fontId="15" fillId="0" borderId="54" xfId="0" applyNumberFormat="1" applyFont="1" applyBorder="1" applyAlignment="1" applyProtection="1">
      <alignment vertical="center"/>
      <protection locked="0"/>
    </xf>
    <xf numFmtId="189" fontId="15" fillId="0" borderId="43" xfId="0" applyNumberFormat="1" applyFont="1" applyBorder="1" applyAlignment="1" applyProtection="1">
      <alignment vertical="center"/>
      <protection locked="0"/>
    </xf>
    <xf numFmtId="0" fontId="61" fillId="5" borderId="6" xfId="0" applyFont="1" applyFill="1" applyBorder="1" applyAlignment="1">
      <alignment vertical="top" wrapText="1"/>
    </xf>
    <xf numFmtId="0" fontId="0" fillId="0" borderId="6" xfId="0" applyBorder="1" applyAlignment="1">
      <alignment vertical="top" wrapText="1"/>
    </xf>
    <xf numFmtId="0" fontId="0" fillId="0" borderId="0" xfId="0" applyAlignment="1">
      <alignment vertical="top" wrapText="1"/>
    </xf>
    <xf numFmtId="49" fontId="62" fillId="5" borderId="6" xfId="0" applyNumberFormat="1" applyFont="1" applyFill="1" applyBorder="1" applyAlignment="1">
      <alignment horizontal="center" vertical="center"/>
    </xf>
    <xf numFmtId="0" fontId="0" fillId="0" borderId="6" xfId="0" applyBorder="1" applyAlignment="1">
      <alignment horizontal="center" vertical="center"/>
    </xf>
    <xf numFmtId="177" fontId="0" fillId="5" borderId="18" xfId="0" applyNumberFormat="1" applyFill="1" applyBorder="1" applyAlignment="1">
      <alignment vertical="center"/>
    </xf>
    <xf numFmtId="177" fontId="0" fillId="5" borderId="102" xfId="0" applyNumberFormat="1" applyFill="1" applyBorder="1" applyAlignment="1">
      <alignment vertical="center" wrapText="1"/>
    </xf>
    <xf numFmtId="177" fontId="0" fillId="5" borderId="0" xfId="0" applyNumberFormat="1" applyFill="1" applyAlignment="1">
      <alignment vertical="center" wrapText="1"/>
    </xf>
    <xf numFmtId="177" fontId="0" fillId="5" borderId="9" xfId="0" applyNumberFormat="1" applyFill="1" applyBorder="1" applyAlignment="1">
      <alignment vertical="center" wrapText="1"/>
    </xf>
    <xf numFmtId="177" fontId="0" fillId="5" borderId="65" xfId="0" applyNumberFormat="1" applyFill="1" applyBorder="1" applyAlignment="1">
      <alignment vertical="center" wrapText="1"/>
    </xf>
    <xf numFmtId="177" fontId="0" fillId="5" borderId="18" xfId="0" applyNumberFormat="1" applyFill="1" applyBorder="1" applyAlignment="1">
      <alignment vertical="center" wrapText="1"/>
    </xf>
    <xf numFmtId="177" fontId="0" fillId="5" borderId="27" xfId="0" applyNumberFormat="1" applyFill="1" applyBorder="1" applyAlignment="1">
      <alignment vertical="center" wrapText="1"/>
    </xf>
    <xf numFmtId="0" fontId="0" fillId="0" borderId="55" xfId="0" applyBorder="1" applyAlignment="1">
      <alignment vertical="center" shrinkToFit="1"/>
    </xf>
    <xf numFmtId="202" fontId="15" fillId="0" borderId="43" xfId="0" applyNumberFormat="1" applyFont="1" applyBorder="1" applyAlignment="1" applyProtection="1">
      <alignment horizontal="center" vertical="center" shrinkToFit="1"/>
      <protection locked="0"/>
    </xf>
    <xf numFmtId="0" fontId="7" fillId="5" borderId="86" xfId="0" applyFont="1" applyFill="1" applyBorder="1" applyAlignment="1">
      <alignment horizontal="center" vertical="center" wrapText="1"/>
    </xf>
    <xf numFmtId="0" fontId="0" fillId="5" borderId="22" xfId="0" applyFill="1" applyBorder="1" applyAlignment="1">
      <alignment horizontal="center" vertical="center" wrapText="1"/>
    </xf>
    <xf numFmtId="0" fontId="0" fillId="5" borderId="14" xfId="0" applyFill="1" applyBorder="1" applyAlignment="1">
      <alignment horizontal="center" vertical="center" wrapText="1"/>
    </xf>
    <xf numFmtId="0" fontId="53" fillId="5" borderId="42" xfId="0" applyFont="1" applyFill="1" applyBorder="1" applyAlignment="1">
      <alignment horizontal="center" vertical="center" wrapText="1"/>
    </xf>
    <xf numFmtId="0" fontId="53" fillId="5" borderId="114" xfId="0" applyFont="1" applyFill="1" applyBorder="1" applyAlignment="1">
      <alignment horizontal="center" vertical="center" wrapText="1"/>
    </xf>
    <xf numFmtId="0" fontId="53" fillId="5" borderId="95" xfId="0" applyFont="1" applyFill="1" applyBorder="1" applyAlignment="1">
      <alignment horizontal="center" vertical="center" wrapText="1"/>
    </xf>
    <xf numFmtId="49" fontId="15" fillId="0" borderId="110" xfId="0" applyNumberFormat="1" applyFont="1" applyBorder="1" applyAlignment="1" applyProtection="1">
      <alignment shrinkToFit="1"/>
      <protection locked="0"/>
    </xf>
    <xf numFmtId="0" fontId="0" fillId="0" borderId="77" xfId="0" applyBorder="1" applyAlignment="1">
      <alignment shrinkToFit="1"/>
    </xf>
    <xf numFmtId="0" fontId="0" fillId="0" borderId="67" xfId="0" applyBorder="1" applyAlignment="1">
      <alignment shrinkToFit="1"/>
    </xf>
    <xf numFmtId="181" fontId="15" fillId="5" borderId="38" xfId="0" applyNumberFormat="1" applyFont="1" applyFill="1" applyBorder="1" applyAlignment="1">
      <alignment vertical="center"/>
    </xf>
    <xf numFmtId="181" fontId="15" fillId="5" borderId="2" xfId="0" applyNumberFormat="1" applyFont="1" applyFill="1" applyBorder="1" applyAlignment="1">
      <alignment vertical="center"/>
    </xf>
    <xf numFmtId="0" fontId="6" fillId="5" borderId="72" xfId="0" applyFont="1" applyFill="1" applyBorder="1" applyAlignment="1">
      <alignment horizontal="center" vertical="center" shrinkToFit="1"/>
    </xf>
    <xf numFmtId="0" fontId="0" fillId="0" borderId="96" xfId="0" applyBorder="1" applyAlignment="1">
      <alignment horizontal="center" vertical="center" shrinkToFit="1"/>
    </xf>
    <xf numFmtId="49" fontId="6" fillId="5" borderId="38" xfId="0" applyNumberFormat="1"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9" xfId="0" applyBorder="1" applyAlignment="1">
      <alignment horizontal="center" vertical="center" shrinkToFit="1"/>
    </xf>
    <xf numFmtId="0" fontId="0" fillId="0" borderId="13" xfId="0" applyBorder="1" applyAlignment="1">
      <alignment horizontal="center" vertical="center" shrinkToFit="1"/>
    </xf>
    <xf numFmtId="0" fontId="20" fillId="5" borderId="52" xfId="0" applyFont="1" applyFill="1" applyBorder="1" applyAlignment="1">
      <alignment horizontal="center" vertical="center" shrinkToFit="1"/>
    </xf>
    <xf numFmtId="0" fontId="20" fillId="5" borderId="44" xfId="0" applyFont="1" applyFill="1" applyBorder="1" applyAlignment="1">
      <alignment horizontal="center" vertical="center" shrinkToFit="1"/>
    </xf>
    <xf numFmtId="183" fontId="6" fillId="5" borderId="38" xfId="2" applyNumberFormat="1" applyFont="1" applyFill="1" applyBorder="1" applyAlignment="1">
      <alignment vertical="center" shrinkToFit="1"/>
    </xf>
    <xf numFmtId="0" fontId="0" fillId="0" borderId="2" xfId="0" applyBorder="1" applyAlignment="1">
      <alignment vertical="center" shrinkToFit="1"/>
    </xf>
    <xf numFmtId="0" fontId="20" fillId="0" borderId="0" xfId="0" applyFont="1" applyAlignment="1" applyProtection="1">
      <alignment vertical="top" wrapText="1"/>
      <protection locked="0"/>
    </xf>
    <xf numFmtId="0" fontId="20" fillId="0" borderId="0" xfId="0" applyFont="1" applyAlignment="1">
      <alignment vertical="top" wrapText="1"/>
    </xf>
    <xf numFmtId="0" fontId="6" fillId="5" borderId="10" xfId="0" applyFont="1" applyFill="1" applyBorder="1" applyAlignment="1">
      <alignment horizontal="center" vertical="center"/>
    </xf>
    <xf numFmtId="0" fontId="20" fillId="0" borderId="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6" fillId="5" borderId="12" xfId="0" applyFont="1" applyFill="1" applyBorder="1" applyAlignment="1">
      <alignment horizontal="center" vertical="center" shrinkToFit="1"/>
    </xf>
    <xf numFmtId="178" fontId="3" fillId="5" borderId="54" xfId="2" applyNumberFormat="1" applyFont="1" applyFill="1" applyBorder="1" applyAlignment="1" applyProtection="1"/>
    <xf numFmtId="178" fontId="0" fillId="5" borderId="45" xfId="0" applyNumberFormat="1" applyFill="1" applyBorder="1"/>
    <xf numFmtId="178" fontId="3" fillId="5" borderId="65" xfId="2" applyNumberFormat="1" applyFont="1" applyFill="1" applyBorder="1" applyAlignment="1" applyProtection="1"/>
    <xf numFmtId="178" fontId="0" fillId="5" borderId="27" xfId="0" applyNumberFormat="1" applyFill="1" applyBorder="1"/>
    <xf numFmtId="183" fontId="20" fillId="5" borderId="21" xfId="0" applyNumberFormat="1" applyFont="1" applyFill="1" applyBorder="1" applyAlignment="1">
      <alignment vertical="center" shrinkToFit="1"/>
    </xf>
    <xf numFmtId="0" fontId="20" fillId="5" borderId="113" xfId="0" applyFont="1" applyFill="1" applyBorder="1" applyAlignment="1">
      <alignment vertical="center" shrinkToFit="1"/>
    </xf>
    <xf numFmtId="0" fontId="20" fillId="5" borderId="38" xfId="0" applyFont="1" applyFill="1" applyBorder="1" applyAlignment="1">
      <alignment horizontal="center" vertical="center"/>
    </xf>
    <xf numFmtId="0" fontId="20" fillId="5" borderId="39" xfId="0" applyFont="1" applyFill="1" applyBorder="1" applyAlignment="1">
      <alignment horizontal="center" vertical="center"/>
    </xf>
    <xf numFmtId="0" fontId="0" fillId="0" borderId="44" xfId="0" applyBorder="1" applyAlignment="1">
      <alignment horizontal="center" vertical="center" shrinkToFit="1"/>
    </xf>
    <xf numFmtId="0" fontId="15" fillId="0" borderId="51" xfId="0" applyFont="1" applyBorder="1" applyAlignment="1" applyProtection="1">
      <alignment vertical="center" shrinkToFit="1"/>
      <protection locked="0"/>
    </xf>
    <xf numFmtId="0" fontId="15" fillId="0" borderId="46" xfId="0" applyFont="1" applyBorder="1" applyAlignment="1" applyProtection="1">
      <alignment vertical="center" shrinkToFit="1"/>
      <protection locked="0"/>
    </xf>
    <xf numFmtId="0" fontId="15" fillId="0" borderId="66" xfId="0" applyFont="1" applyBorder="1" applyAlignment="1" applyProtection="1">
      <alignment vertical="center" shrinkToFit="1"/>
      <protection locked="0"/>
    </xf>
    <xf numFmtId="0" fontId="6" fillId="5" borderId="8" xfId="0" applyFont="1" applyFill="1" applyBorder="1" applyAlignment="1">
      <alignment horizontal="center" vertical="center" textRotation="255" wrapText="1"/>
    </xf>
    <xf numFmtId="0" fontId="0" fillId="0" borderId="97" xfId="0" applyBorder="1" applyAlignment="1">
      <alignment vertical="center" textRotation="255"/>
    </xf>
    <xf numFmtId="0" fontId="20" fillId="5" borderId="8" xfId="0" applyFont="1" applyFill="1" applyBorder="1" applyAlignment="1">
      <alignment horizontal="center" vertical="center" textRotation="255" wrapText="1"/>
    </xf>
    <xf numFmtId="183" fontId="17" fillId="0" borderId="38" xfId="2" applyNumberFormat="1" applyFont="1" applyFill="1" applyBorder="1" applyAlignment="1" applyProtection="1">
      <alignment vertical="center"/>
      <protection locked="0"/>
    </xf>
    <xf numFmtId="0" fontId="17" fillId="0" borderId="2" xfId="0" applyFont="1" applyBorder="1" applyAlignment="1">
      <alignment vertical="center"/>
    </xf>
    <xf numFmtId="0" fontId="61" fillId="5" borderId="6" xfId="0" applyFont="1" applyFill="1" applyBorder="1" applyAlignment="1">
      <alignment vertical="center" wrapText="1"/>
    </xf>
    <xf numFmtId="0" fontId="0" fillId="0" borderId="6" xfId="0" applyBorder="1" applyAlignment="1">
      <alignment vertical="center" wrapText="1"/>
    </xf>
    <xf numFmtId="0" fontId="0" fillId="0" borderId="0" xfId="0" applyAlignment="1">
      <alignment vertical="center" wrapText="1"/>
    </xf>
    <xf numFmtId="0" fontId="0" fillId="0" borderId="15" xfId="0" applyBorder="1" applyAlignment="1">
      <alignment vertical="center" wrapText="1"/>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47" xfId="0" applyBorder="1" applyAlignment="1">
      <alignment horizontal="center" vertical="center"/>
    </xf>
    <xf numFmtId="0" fontId="20" fillId="5" borderId="10" xfId="0" applyFont="1" applyFill="1"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8" fillId="5" borderId="10" xfId="0" applyFont="1" applyFill="1" applyBorder="1" applyAlignment="1">
      <alignment horizontal="center" vertical="center" wrapText="1"/>
    </xf>
    <xf numFmtId="0" fontId="58" fillId="0" borderId="6" xfId="0" applyFont="1" applyBorder="1" applyAlignment="1">
      <alignment horizontal="center" vertical="center" wrapText="1"/>
    </xf>
    <xf numFmtId="0" fontId="58" fillId="0" borderId="11" xfId="0" applyFont="1" applyBorder="1" applyAlignment="1">
      <alignment horizontal="center" vertical="center" wrapText="1"/>
    </xf>
    <xf numFmtId="0" fontId="58" fillId="0" borderId="14" xfId="0" applyFont="1" applyBorder="1" applyAlignment="1">
      <alignment horizontal="center" vertical="center" wrapText="1"/>
    </xf>
    <xf numFmtId="0" fontId="58" fillId="0" borderId="15" xfId="0" applyFont="1" applyBorder="1" applyAlignment="1">
      <alignment horizontal="center" vertical="center" wrapText="1"/>
    </xf>
    <xf numFmtId="0" fontId="58" fillId="0" borderId="47" xfId="0" applyFont="1" applyBorder="1" applyAlignment="1">
      <alignment horizontal="center" vertical="center" wrapText="1"/>
    </xf>
    <xf numFmtId="49" fontId="15" fillId="0" borderId="24" xfId="0" applyNumberFormat="1" applyFont="1" applyBorder="1" applyAlignment="1" applyProtection="1">
      <alignment vertical="center" shrinkToFit="1"/>
      <protection locked="0"/>
    </xf>
    <xf numFmtId="49" fontId="15" fillId="0" borderId="25" xfId="0" applyNumberFormat="1" applyFont="1" applyBorder="1" applyAlignment="1" applyProtection="1">
      <alignment vertical="center" shrinkToFit="1"/>
      <protection locked="0"/>
    </xf>
    <xf numFmtId="176" fontId="15" fillId="0" borderId="23" xfId="0" applyNumberFormat="1" applyFont="1" applyBorder="1" applyAlignment="1" applyProtection="1">
      <alignment horizontal="left" vertical="center"/>
      <protection locked="0"/>
    </xf>
    <xf numFmtId="0" fontId="15" fillId="0" borderId="24" xfId="0" applyFont="1" applyBorder="1" applyAlignment="1" applyProtection="1">
      <alignment vertical="center"/>
      <protection locked="0"/>
    </xf>
    <xf numFmtId="0" fontId="15" fillId="0" borderId="25" xfId="0" applyFont="1" applyBorder="1" applyAlignment="1" applyProtection="1">
      <alignment vertical="center"/>
      <protection locked="0"/>
    </xf>
    <xf numFmtId="0" fontId="24" fillId="5" borderId="38" xfId="0" applyFont="1" applyFill="1" applyBorder="1" applyAlignment="1">
      <alignment vertical="center" shrinkToFit="1"/>
    </xf>
    <xf numFmtId="0" fontId="0" fillId="0" borderId="13" xfId="0" applyBorder="1" applyAlignment="1">
      <alignment vertical="center" shrinkToFit="1"/>
    </xf>
    <xf numFmtId="0" fontId="6" fillId="5" borderId="0" xfId="0" applyFont="1" applyFill="1" applyAlignment="1">
      <alignment horizontal="center" vertical="center" shrinkToFit="1"/>
    </xf>
    <xf numFmtId="0" fontId="0" fillId="5" borderId="0" xfId="0" applyFill="1" applyAlignment="1">
      <alignment horizontal="center" vertical="center" shrinkToFit="1"/>
    </xf>
    <xf numFmtId="178" fontId="3" fillId="5" borderId="69" xfId="2" applyNumberFormat="1" applyFont="1" applyFill="1" applyBorder="1" applyAlignment="1">
      <alignment vertical="center"/>
    </xf>
    <xf numFmtId="0" fontId="0" fillId="5" borderId="33" xfId="0" applyFill="1" applyBorder="1" applyAlignment="1">
      <alignment vertical="center"/>
    </xf>
    <xf numFmtId="0" fontId="6" fillId="5" borderId="38" xfId="0" applyFont="1" applyFill="1" applyBorder="1" applyAlignment="1">
      <alignment horizontal="center" vertical="center"/>
    </xf>
    <xf numFmtId="0" fontId="0" fillId="5" borderId="39" xfId="0" applyFill="1" applyBorder="1" applyAlignment="1">
      <alignment vertical="center"/>
    </xf>
    <xf numFmtId="0" fontId="15" fillId="0" borderId="0" xfId="0" applyFont="1" applyAlignment="1" applyProtection="1">
      <alignment vertical="center" wrapText="1"/>
      <protection locked="0"/>
    </xf>
    <xf numFmtId="0" fontId="15" fillId="0" borderId="97" xfId="0" applyFont="1" applyBorder="1" applyAlignment="1" applyProtection="1">
      <alignment vertical="center" wrapText="1"/>
      <protection locked="0"/>
    </xf>
    <xf numFmtId="0" fontId="0" fillId="0" borderId="18" xfId="0" applyBorder="1" applyAlignment="1">
      <alignment vertical="center" wrapText="1"/>
    </xf>
    <xf numFmtId="0" fontId="0" fillId="0" borderId="19" xfId="0" applyBorder="1" applyAlignment="1">
      <alignment vertical="center" wrapText="1"/>
    </xf>
    <xf numFmtId="0" fontId="7" fillId="5" borderId="37" xfId="0" applyFont="1" applyFill="1" applyBorder="1" applyAlignment="1">
      <alignment horizontal="center" vertical="center"/>
    </xf>
    <xf numFmtId="0" fontId="0" fillId="5" borderId="24" xfId="0" applyFill="1" applyBorder="1" applyAlignment="1">
      <alignment vertical="center"/>
    </xf>
    <xf numFmtId="0" fontId="0" fillId="5" borderId="25" xfId="0" applyFill="1" applyBorder="1" applyAlignment="1">
      <alignment vertical="center"/>
    </xf>
    <xf numFmtId="0" fontId="68" fillId="5" borderId="6" xfId="0" applyFont="1" applyFill="1" applyBorder="1" applyAlignment="1">
      <alignment vertical="center"/>
    </xf>
    <xf numFmtId="0" fontId="0" fillId="0" borderId="6" xfId="0" applyBorder="1" applyAlignment="1">
      <alignment vertical="center"/>
    </xf>
    <xf numFmtId="38" fontId="3" fillId="0" borderId="38" xfId="2" applyFont="1" applyFill="1" applyBorder="1" applyAlignment="1" applyProtection="1">
      <alignment shrinkToFit="1"/>
      <protection locked="0"/>
    </xf>
    <xf numFmtId="0" fontId="0" fillId="0" borderId="2" xfId="0" applyBorder="1" applyAlignment="1" applyProtection="1">
      <alignment shrinkToFit="1"/>
      <protection locked="0"/>
    </xf>
    <xf numFmtId="0" fontId="3" fillId="6" borderId="54" xfId="0" applyFont="1" applyFill="1" applyBorder="1" applyProtection="1">
      <protection locked="0"/>
    </xf>
    <xf numFmtId="0" fontId="0" fillId="0" borderId="43" xfId="0" applyBorder="1" applyProtection="1">
      <protection locked="0"/>
    </xf>
    <xf numFmtId="189" fontId="17" fillId="4" borderId="38" xfId="2" applyNumberFormat="1" applyFont="1" applyFill="1" applyBorder="1" applyAlignment="1" applyProtection="1">
      <protection locked="0"/>
    </xf>
    <xf numFmtId="189" fontId="17" fillId="0" borderId="39" xfId="0" applyNumberFormat="1" applyFont="1" applyBorder="1"/>
    <xf numFmtId="189" fontId="17" fillId="4" borderId="52" xfId="2" applyNumberFormat="1" applyFont="1" applyFill="1" applyBorder="1" applyAlignment="1" applyProtection="1">
      <protection locked="0"/>
    </xf>
    <xf numFmtId="189" fontId="17" fillId="0" borderId="43" xfId="0" applyNumberFormat="1" applyFont="1" applyBorder="1"/>
    <xf numFmtId="189" fontId="17" fillId="0" borderId="44" xfId="0" applyNumberFormat="1" applyFont="1" applyBorder="1"/>
    <xf numFmtId="0" fontId="62" fillId="5" borderId="6" xfId="0" applyFont="1" applyFill="1" applyBorder="1" applyAlignment="1">
      <alignment vertical="top" wrapText="1"/>
    </xf>
    <xf numFmtId="186" fontId="17" fillId="0" borderId="54" xfId="2" applyNumberFormat="1" applyFont="1" applyFill="1" applyBorder="1" applyAlignment="1" applyProtection="1">
      <alignment horizontal="right" vertical="center"/>
      <protection locked="0"/>
    </xf>
    <xf numFmtId="186" fontId="17" fillId="0" borderId="43" xfId="2" applyNumberFormat="1" applyFont="1" applyFill="1" applyBorder="1" applyAlignment="1" applyProtection="1">
      <alignment horizontal="right" vertical="center"/>
      <protection locked="0"/>
    </xf>
    <xf numFmtId="0" fontId="0" fillId="0" borderId="28" xfId="0" applyBorder="1" applyAlignment="1" applyProtection="1">
      <alignment vertical="center" wrapText="1"/>
      <protection locked="0"/>
    </xf>
    <xf numFmtId="0" fontId="0" fillId="0" borderId="29"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47" xfId="0" applyBorder="1" applyAlignment="1" applyProtection="1">
      <alignment vertical="center" wrapText="1"/>
      <protection locked="0"/>
    </xf>
    <xf numFmtId="49" fontId="15" fillId="0" borderId="53" xfId="0" applyNumberFormat="1" applyFont="1" applyBorder="1" applyAlignment="1" applyProtection="1">
      <alignment vertical="center" wrapText="1"/>
      <protection locked="0"/>
    </xf>
    <xf numFmtId="0" fontId="0" fillId="0" borderId="14" xfId="0" applyBorder="1" applyAlignment="1" applyProtection="1">
      <alignment vertical="center" wrapText="1"/>
      <protection locked="0"/>
    </xf>
    <xf numFmtId="0" fontId="6" fillId="5" borderId="38" xfId="0" applyFont="1" applyFill="1" applyBorder="1" applyAlignment="1">
      <alignment horizontal="center" vertical="center" shrinkToFit="1"/>
    </xf>
    <xf numFmtId="0" fontId="6" fillId="5" borderId="39" xfId="0" applyFont="1" applyFill="1" applyBorder="1" applyAlignment="1">
      <alignment horizontal="center" vertical="center" shrinkToFit="1"/>
    </xf>
    <xf numFmtId="0" fontId="0" fillId="0" borderId="30" xfId="0" applyBorder="1" applyAlignment="1" applyProtection="1">
      <alignment vertical="center" wrapText="1"/>
      <protection locked="0"/>
    </xf>
    <xf numFmtId="0" fontId="0" fillId="0" borderId="16" xfId="0" applyBorder="1" applyAlignment="1" applyProtection="1">
      <alignment vertical="center" wrapText="1"/>
      <protection locked="0"/>
    </xf>
    <xf numFmtId="0" fontId="6" fillId="5" borderId="12" xfId="0" applyFont="1" applyFill="1" applyBorder="1" applyAlignment="1" applyProtection="1">
      <alignment horizontal="center" vertical="center" shrinkToFit="1"/>
      <protection locked="0"/>
    </xf>
    <xf numFmtId="186" fontId="17" fillId="0" borderId="38" xfId="2" applyNumberFormat="1" applyFont="1" applyFill="1" applyBorder="1" applyAlignment="1" applyProtection="1">
      <alignment horizontal="right" vertical="center"/>
      <protection locked="0"/>
    </xf>
    <xf numFmtId="186" fontId="17" fillId="0" borderId="2" xfId="2" applyNumberFormat="1" applyFont="1" applyFill="1" applyBorder="1" applyAlignment="1" applyProtection="1">
      <alignment horizontal="right" vertical="center"/>
      <protection locked="0"/>
    </xf>
    <xf numFmtId="0" fontId="6" fillId="5" borderId="21" xfId="0" applyFont="1" applyFill="1" applyBorder="1" applyAlignment="1">
      <alignment horizontal="center" vertical="center" wrapText="1"/>
    </xf>
    <xf numFmtId="0" fontId="0" fillId="5" borderId="112" xfId="0" applyFill="1" applyBorder="1" applyAlignment="1">
      <alignment horizontal="center" vertical="center" wrapText="1"/>
    </xf>
    <xf numFmtId="183" fontId="17" fillId="0" borderId="69" xfId="2" applyNumberFormat="1" applyFont="1" applyFill="1" applyBorder="1" applyAlignment="1" applyProtection="1">
      <alignment vertical="center"/>
      <protection locked="0"/>
    </xf>
    <xf numFmtId="0" fontId="17" fillId="0" borderId="46" xfId="0" applyFont="1" applyBorder="1" applyAlignment="1" applyProtection="1">
      <alignment vertical="center"/>
      <protection locked="0"/>
    </xf>
    <xf numFmtId="49" fontId="15" fillId="0" borderId="43" xfId="0" applyNumberFormat="1" applyFont="1" applyBorder="1" applyAlignment="1" applyProtection="1">
      <alignment vertical="center" shrinkToFit="1"/>
      <protection locked="0"/>
    </xf>
    <xf numFmtId="179" fontId="17" fillId="0" borderId="0" xfId="0" applyNumberFormat="1" applyFont="1" applyAlignment="1" applyProtection="1">
      <alignment horizontal="left" vertical="center"/>
      <protection locked="0"/>
    </xf>
    <xf numFmtId="0" fontId="15" fillId="0" borderId="18" xfId="0" applyFont="1" applyBorder="1" applyAlignment="1" applyProtection="1">
      <alignment vertical="center"/>
      <protection locked="0"/>
    </xf>
    <xf numFmtId="0" fontId="6" fillId="5" borderId="37" xfId="0" applyFont="1" applyFill="1" applyBorder="1" applyAlignment="1">
      <alignment horizontal="center" vertical="center"/>
    </xf>
    <xf numFmtId="0" fontId="26" fillId="5" borderId="62" xfId="0" applyFont="1" applyFill="1" applyBorder="1" applyAlignment="1">
      <alignment horizontal="center" vertical="center"/>
    </xf>
    <xf numFmtId="0" fontId="26" fillId="5" borderId="0" xfId="0" applyFont="1" applyFill="1" applyAlignment="1">
      <alignment horizontal="center" vertical="center"/>
    </xf>
    <xf numFmtId="0" fontId="26" fillId="5" borderId="63" xfId="0" applyFont="1" applyFill="1" applyBorder="1" applyAlignment="1">
      <alignment horizontal="center" vertical="center"/>
    </xf>
    <xf numFmtId="0" fontId="30" fillId="5" borderId="62" xfId="0" applyFont="1" applyFill="1" applyBorder="1" applyAlignment="1">
      <alignment horizontal="center" vertical="center"/>
    </xf>
    <xf numFmtId="0" fontId="30" fillId="5" borderId="0" xfId="0" applyFont="1" applyFill="1" applyAlignment="1">
      <alignment horizontal="center" vertical="center"/>
    </xf>
    <xf numFmtId="0" fontId="30" fillId="5" borderId="63" xfId="0" applyFont="1" applyFill="1" applyBorder="1" applyAlignment="1">
      <alignment horizontal="center" vertical="center"/>
    </xf>
    <xf numFmtId="0" fontId="19" fillId="5" borderId="23" xfId="0" applyFont="1" applyFill="1" applyBorder="1" applyAlignment="1">
      <alignment horizontal="center" vertical="center"/>
    </xf>
    <xf numFmtId="0" fontId="19" fillId="5" borderId="25" xfId="0" applyFont="1" applyFill="1" applyBorder="1" applyAlignment="1">
      <alignment vertical="center"/>
    </xf>
    <xf numFmtId="49" fontId="64" fillId="5" borderId="0" xfId="0" applyNumberFormat="1" applyFont="1" applyFill="1" applyAlignment="1">
      <alignment vertical="center"/>
    </xf>
    <xf numFmtId="0" fontId="64" fillId="0" borderId="0" xfId="0" applyFont="1" applyAlignment="1">
      <alignment vertical="center"/>
    </xf>
    <xf numFmtId="0" fontId="6" fillId="5" borderId="23" xfId="0" applyFont="1" applyFill="1" applyBorder="1" applyAlignment="1">
      <alignment horizontal="center" vertical="center" shrinkToFit="1"/>
    </xf>
    <xf numFmtId="0" fontId="0" fillId="5" borderId="24" xfId="0" applyFill="1" applyBorder="1" applyAlignment="1">
      <alignment horizontal="center" vertical="center" shrinkToFit="1"/>
    </xf>
    <xf numFmtId="0" fontId="0" fillId="5" borderId="25" xfId="0" applyFill="1" applyBorder="1" applyAlignment="1">
      <alignment horizontal="center" vertical="center" shrinkToFit="1"/>
    </xf>
    <xf numFmtId="0" fontId="6" fillId="5" borderId="74" xfId="0" applyFont="1" applyFill="1" applyBorder="1" applyAlignment="1">
      <alignment horizontal="distributed" vertical="center" indent="7"/>
    </xf>
    <xf numFmtId="0" fontId="6" fillId="5" borderId="71" xfId="0" applyFont="1" applyFill="1" applyBorder="1" applyAlignment="1">
      <alignment horizontal="distributed" vertical="center" indent="7"/>
    </xf>
    <xf numFmtId="190" fontId="3" fillId="5" borderId="0" xfId="0" applyNumberFormat="1" applyFont="1" applyFill="1" applyAlignment="1">
      <alignment horizontal="left" vertical="center"/>
    </xf>
    <xf numFmtId="0" fontId="0" fillId="0" borderId="0" xfId="0" applyAlignment="1">
      <alignment horizontal="left" vertical="center"/>
    </xf>
    <xf numFmtId="191" fontId="3" fillId="5" borderId="110" xfId="2" applyNumberFormat="1" applyFont="1" applyFill="1" applyBorder="1" applyAlignment="1" applyProtection="1">
      <alignment shrinkToFit="1"/>
    </xf>
    <xf numFmtId="191" fontId="3" fillId="5" borderId="77" xfId="2" applyNumberFormat="1" applyFont="1" applyFill="1" applyBorder="1" applyAlignment="1" applyProtection="1">
      <alignment shrinkToFit="1"/>
    </xf>
    <xf numFmtId="191" fontId="3" fillId="5" borderId="111" xfId="2" applyNumberFormat="1" applyFont="1" applyFill="1" applyBorder="1" applyAlignment="1" applyProtection="1">
      <alignment shrinkToFit="1"/>
    </xf>
    <xf numFmtId="191" fontId="3" fillId="5" borderId="94" xfId="2" applyNumberFormat="1" applyFont="1" applyFill="1" applyBorder="1" applyAlignment="1" applyProtection="1">
      <alignment shrinkToFit="1"/>
    </xf>
    <xf numFmtId="177" fontId="0" fillId="5" borderId="24" xfId="0" applyNumberFormat="1" applyFill="1" applyBorder="1" applyAlignment="1">
      <alignment vertical="center" shrinkToFit="1"/>
    </xf>
    <xf numFmtId="177" fontId="0" fillId="5" borderId="25" xfId="0" applyNumberFormat="1" applyFill="1" applyBorder="1" applyAlignment="1">
      <alignment vertical="center" shrinkToFit="1"/>
    </xf>
    <xf numFmtId="177" fontId="0" fillId="5" borderId="0" xfId="0" applyNumberFormat="1" applyFill="1" applyAlignment="1">
      <alignment horizontal="left" vertical="center"/>
    </xf>
    <xf numFmtId="176" fontId="0" fillId="5" borderId="23" xfId="0" applyNumberFormat="1" applyFill="1" applyBorder="1" applyAlignment="1">
      <alignment horizontal="left" vertical="center"/>
    </xf>
    <xf numFmtId="0" fontId="0" fillId="5" borderId="2" xfId="0" applyFill="1" applyBorder="1" applyAlignment="1">
      <alignment horizontal="center" vertical="center" shrinkToFit="1"/>
    </xf>
    <xf numFmtId="0" fontId="0" fillId="5" borderId="39" xfId="0" applyFill="1" applyBorder="1" applyAlignment="1">
      <alignment horizontal="center" vertical="center" shrinkToFit="1"/>
    </xf>
    <xf numFmtId="177" fontId="0" fillId="5" borderId="24" xfId="0" applyNumberFormat="1" applyFill="1" applyBorder="1" applyAlignment="1">
      <alignment vertical="center"/>
    </xf>
    <xf numFmtId="177" fontId="0" fillId="5" borderId="15" xfId="0" applyNumberFormat="1" applyFill="1" applyBorder="1" applyAlignment="1">
      <alignment vertical="center" wrapText="1"/>
    </xf>
    <xf numFmtId="177" fontId="0" fillId="5" borderId="16" xfId="0" applyNumberFormat="1" applyFill="1" applyBorder="1" applyAlignment="1">
      <alignment vertical="center" wrapText="1"/>
    </xf>
    <xf numFmtId="0" fontId="6" fillId="5" borderId="72" xfId="0" applyFont="1" applyFill="1" applyBorder="1" applyAlignment="1">
      <alignment horizontal="center" vertical="center"/>
    </xf>
    <xf numFmtId="0" fontId="0" fillId="0" borderId="71" xfId="0" applyBorder="1" applyAlignment="1">
      <alignment horizontal="center" vertical="center"/>
    </xf>
    <xf numFmtId="0" fontId="0" fillId="0" borderId="73" xfId="0" applyBorder="1" applyAlignment="1">
      <alignment horizontal="center" vertical="center"/>
    </xf>
    <xf numFmtId="189" fontId="15" fillId="0" borderId="23" xfId="0" applyNumberFormat="1" applyFont="1" applyBorder="1" applyAlignment="1" applyProtection="1">
      <alignment vertical="center"/>
      <protection locked="0"/>
    </xf>
    <xf numFmtId="189" fontId="15" fillId="0" borderId="24" xfId="0" applyNumberFormat="1" applyFont="1" applyBorder="1" applyAlignment="1" applyProtection="1">
      <alignment vertical="center"/>
      <protection locked="0"/>
    </xf>
    <xf numFmtId="49" fontId="15" fillId="0" borderId="77" xfId="0" applyNumberFormat="1" applyFont="1" applyBorder="1" applyAlignment="1" applyProtection="1">
      <alignment shrinkToFit="1"/>
      <protection locked="0"/>
    </xf>
    <xf numFmtId="0" fontId="0" fillId="0" borderId="115" xfId="0" applyBorder="1" applyAlignment="1">
      <alignment shrinkToFit="1"/>
    </xf>
    <xf numFmtId="0" fontId="6" fillId="5" borderId="104" xfId="0" applyFont="1" applyFill="1" applyBorder="1" applyAlignment="1">
      <alignment vertical="center"/>
    </xf>
    <xf numFmtId="0" fontId="0" fillId="5" borderId="105" xfId="0" applyFill="1" applyBorder="1" applyAlignment="1">
      <alignment vertical="center"/>
    </xf>
    <xf numFmtId="0" fontId="0" fillId="5" borderId="106" xfId="0" applyFill="1" applyBorder="1" applyAlignment="1">
      <alignment vertical="center"/>
    </xf>
    <xf numFmtId="0" fontId="0" fillId="5" borderId="107" xfId="0" applyFill="1" applyBorder="1" applyAlignment="1">
      <alignment vertical="center"/>
    </xf>
    <xf numFmtId="0" fontId="0" fillId="5" borderId="108" xfId="0" applyFill="1" applyBorder="1" applyAlignment="1">
      <alignment vertical="center"/>
    </xf>
    <xf numFmtId="0" fontId="0" fillId="5" borderId="109" xfId="0" applyFill="1" applyBorder="1" applyAlignment="1">
      <alignment vertical="center"/>
    </xf>
    <xf numFmtId="177" fontId="0" fillId="5" borderId="0" xfId="0" applyNumberFormat="1" applyFill="1" applyAlignment="1">
      <alignment vertical="center"/>
    </xf>
    <xf numFmtId="177" fontId="0" fillId="5" borderId="97" xfId="0" applyNumberFormat="1" applyFill="1" applyBorder="1" applyAlignment="1">
      <alignment vertical="center"/>
    </xf>
    <xf numFmtId="177" fontId="0" fillId="5" borderId="19" xfId="0" applyNumberFormat="1" applyFill="1" applyBorder="1" applyAlignment="1">
      <alignment vertical="center"/>
    </xf>
    <xf numFmtId="49" fontId="15" fillId="0" borderId="54" xfId="0" applyNumberFormat="1" applyFont="1" applyBorder="1" applyAlignment="1" applyProtection="1">
      <alignment vertical="center" shrinkToFit="1"/>
      <protection locked="0"/>
    </xf>
    <xf numFmtId="0" fontId="0" fillId="0" borderId="43" xfId="0" applyBorder="1" applyAlignment="1">
      <alignment vertical="center" shrinkToFit="1"/>
    </xf>
    <xf numFmtId="0" fontId="0" fillId="0" borderId="45" xfId="0" applyBorder="1" applyAlignment="1">
      <alignment vertical="center" shrinkToFit="1"/>
    </xf>
    <xf numFmtId="0" fontId="67" fillId="5" borderId="0" xfId="1" applyFont="1" applyFill="1" applyAlignment="1">
      <alignment vertical="center"/>
    </xf>
    <xf numFmtId="0" fontId="67" fillId="0" borderId="0" xfId="1" applyFont="1" applyAlignment="1">
      <alignment vertical="center"/>
    </xf>
    <xf numFmtId="0" fontId="6" fillId="5" borderId="74" xfId="0" applyFont="1" applyFill="1" applyBorder="1" applyAlignment="1">
      <alignment horizontal="distributed" vertical="center" indent="2"/>
    </xf>
    <xf numFmtId="0" fontId="0" fillId="0" borderId="71" xfId="0" applyBorder="1" applyAlignment="1">
      <alignment horizontal="distributed" vertical="center" indent="2"/>
    </xf>
    <xf numFmtId="0" fontId="0" fillId="0" borderId="96" xfId="0" applyBorder="1" applyAlignment="1">
      <alignment horizontal="distributed" vertical="center" indent="2"/>
    </xf>
    <xf numFmtId="0" fontId="6" fillId="5" borderId="72" xfId="0" applyFont="1" applyFill="1" applyBorder="1" applyAlignment="1">
      <alignment horizontal="distributed" vertical="center" indent="1"/>
    </xf>
    <xf numFmtId="0" fontId="0" fillId="0" borderId="71" xfId="0" applyBorder="1" applyAlignment="1">
      <alignment horizontal="distributed" vertical="center" indent="1"/>
    </xf>
    <xf numFmtId="0" fontId="0" fillId="0" borderId="96" xfId="0" applyBorder="1" applyAlignment="1">
      <alignment horizontal="distributed" vertical="center" indent="1"/>
    </xf>
    <xf numFmtId="0" fontId="6" fillId="5" borderId="72" xfId="0" applyFont="1" applyFill="1" applyBorder="1" applyAlignment="1">
      <alignment horizontal="distributed" vertical="center" indent="8"/>
    </xf>
    <xf numFmtId="0" fontId="0" fillId="0" borderId="71" xfId="0" applyBorder="1" applyAlignment="1">
      <alignment horizontal="distributed" vertical="center" indent="8"/>
    </xf>
    <xf numFmtId="0" fontId="0" fillId="0" borderId="73" xfId="0" applyBorder="1" applyAlignment="1">
      <alignment horizontal="distributed" vertical="center" indent="8"/>
    </xf>
    <xf numFmtId="177" fontId="0" fillId="5" borderId="97" xfId="0" applyNumberFormat="1" applyFill="1" applyBorder="1" applyAlignment="1">
      <alignment vertical="center" wrapText="1"/>
    </xf>
    <xf numFmtId="177" fontId="0" fillId="5" borderId="19" xfId="0" applyNumberFormat="1" applyFill="1" applyBorder="1" applyAlignment="1">
      <alignment vertical="center" wrapText="1"/>
    </xf>
    <xf numFmtId="49" fontId="61" fillId="5" borderId="29" xfId="0" applyNumberFormat="1" applyFont="1" applyFill="1" applyBorder="1" applyAlignment="1">
      <alignment vertical="center" wrapText="1" shrinkToFit="1"/>
    </xf>
    <xf numFmtId="0" fontId="61" fillId="0" borderId="29" xfId="0" applyFont="1" applyBorder="1" applyAlignment="1">
      <alignment vertical="center" wrapText="1" shrinkToFit="1"/>
    </xf>
    <xf numFmtId="0" fontId="61" fillId="0" borderId="0" xfId="0" applyFont="1" applyAlignment="1">
      <alignment vertical="center" wrapText="1" shrinkToFit="1"/>
    </xf>
    <xf numFmtId="0" fontId="7" fillId="5" borderId="78" xfId="0" applyFont="1" applyFill="1" applyBorder="1" applyAlignment="1">
      <alignment horizontal="center" vertical="center" wrapText="1"/>
    </xf>
    <xf numFmtId="0" fontId="0" fillId="0" borderId="119" xfId="0" applyBorder="1" applyAlignment="1">
      <alignment vertical="center" wrapText="1"/>
    </xf>
    <xf numFmtId="177" fontId="0" fillId="5" borderId="25" xfId="0" applyNumberFormat="1" applyFill="1" applyBorder="1" applyAlignment="1">
      <alignment vertical="center"/>
    </xf>
    <xf numFmtId="178" fontId="3" fillId="5" borderId="23" xfId="2" applyNumberFormat="1" applyFont="1" applyFill="1" applyBorder="1" applyAlignment="1" applyProtection="1"/>
    <xf numFmtId="178" fontId="0" fillId="5" borderId="55" xfId="0" applyNumberFormat="1" applyFill="1" applyBorder="1"/>
    <xf numFmtId="0" fontId="19" fillId="5" borderId="86"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5" borderId="14" xfId="0" applyFont="1" applyFill="1" applyBorder="1" applyAlignment="1">
      <alignmen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vertical="center"/>
      <protection locked="0"/>
    </xf>
    <xf numFmtId="0" fontId="15" fillId="0" borderId="97" xfId="0" applyFont="1" applyBorder="1" applyAlignment="1" applyProtection="1">
      <alignment vertical="center"/>
      <protection locked="0"/>
    </xf>
    <xf numFmtId="0" fontId="0" fillId="0" borderId="18" xfId="0" applyBorder="1" applyAlignment="1">
      <alignment vertical="center"/>
    </xf>
    <xf numFmtId="0" fontId="0" fillId="0" borderId="19" xfId="0" applyBorder="1" applyAlignment="1">
      <alignment vertical="center"/>
    </xf>
    <xf numFmtId="0" fontId="15" fillId="0" borderId="102" xfId="0" applyFont="1" applyBorder="1" applyAlignment="1" applyProtection="1">
      <alignment vertical="center" wrapText="1"/>
      <protection locked="0"/>
    </xf>
    <xf numFmtId="0" fontId="15" fillId="0" borderId="9" xfId="0" applyFont="1" applyBorder="1" applyAlignment="1" applyProtection="1">
      <alignment vertical="center" wrapText="1"/>
      <protection locked="0"/>
    </xf>
    <xf numFmtId="0" fontId="0" fillId="0" borderId="65" xfId="0" applyBorder="1" applyAlignment="1">
      <alignment vertical="center" wrapText="1"/>
    </xf>
    <xf numFmtId="0" fontId="0" fillId="0" borderId="27" xfId="0" applyBorder="1" applyAlignment="1">
      <alignment vertical="center" wrapText="1"/>
    </xf>
    <xf numFmtId="0" fontId="0" fillId="0" borderId="16" xfId="0" applyBorder="1" applyAlignment="1">
      <alignment vertical="center" wrapText="1"/>
    </xf>
    <xf numFmtId="0" fontId="6" fillId="5" borderId="23" xfId="0" applyFont="1" applyFill="1" applyBorder="1" applyAlignment="1">
      <alignment horizontal="center" vertical="center"/>
    </xf>
    <xf numFmtId="0" fontId="0" fillId="5" borderId="24" xfId="0" applyFill="1" applyBorder="1" applyAlignment="1">
      <alignment horizontal="center" vertical="center"/>
    </xf>
    <xf numFmtId="0" fontId="0" fillId="5" borderId="55" xfId="0" applyFill="1" applyBorder="1" applyAlignment="1">
      <alignment horizontal="center" vertical="center"/>
    </xf>
    <xf numFmtId="0" fontId="52" fillId="0" borderId="18" xfId="5" applyFont="1" applyBorder="1" applyAlignment="1" applyProtection="1">
      <alignment shrinkToFit="1"/>
      <protection locked="0"/>
    </xf>
    <xf numFmtId="0" fontId="52" fillId="0" borderId="18" xfId="0" applyFont="1" applyBorder="1" applyAlignment="1">
      <alignment shrinkToFit="1"/>
    </xf>
    <xf numFmtId="0" fontId="3" fillId="0" borderId="23" xfId="5" applyBorder="1" applyAlignment="1">
      <alignment horizontal="center" vertical="center"/>
    </xf>
    <xf numFmtId="0" fontId="3" fillId="0" borderId="25" xfId="5" applyBorder="1" applyAlignment="1">
      <alignment horizontal="center" vertical="center"/>
    </xf>
    <xf numFmtId="0" fontId="44" fillId="3" borderId="52" xfId="5" applyFont="1" applyFill="1" applyBorder="1" applyAlignment="1">
      <alignment horizontal="center" vertical="center" shrinkToFit="1"/>
    </xf>
    <xf numFmtId="0" fontId="1" fillId="0" borderId="43" xfId="4" applyFont="1" applyBorder="1" applyAlignment="1">
      <alignment horizontal="center" vertical="center" shrinkToFit="1"/>
    </xf>
    <xf numFmtId="0" fontId="1" fillId="0" borderId="45" xfId="4" applyFont="1" applyBorder="1" applyAlignment="1">
      <alignment horizontal="center" vertical="center" shrinkToFit="1"/>
    </xf>
    <xf numFmtId="197" fontId="35" fillId="8" borderId="118" xfId="3" applyNumberFormat="1" applyFont="1" applyFill="1" applyBorder="1" applyAlignment="1" applyProtection="1">
      <alignment horizontal="right" vertical="center"/>
    </xf>
    <xf numFmtId="0" fontId="40" fillId="0" borderId="44" xfId="4" applyFont="1" applyBorder="1" applyAlignment="1">
      <alignment horizontal="right" vertical="center"/>
    </xf>
    <xf numFmtId="197" fontId="35" fillId="3" borderId="54" xfId="3" applyNumberFormat="1" applyFont="1" applyFill="1" applyBorder="1" applyAlignment="1" applyProtection="1">
      <alignment horizontal="right" vertical="center"/>
    </xf>
    <xf numFmtId="0" fontId="35" fillId="3" borderId="52" xfId="5" applyFont="1" applyFill="1" applyBorder="1" applyAlignment="1">
      <alignment horizontal="center" vertical="center" shrinkToFit="1"/>
    </xf>
    <xf numFmtId="0" fontId="15" fillId="0" borderId="43" xfId="4" applyBorder="1" applyAlignment="1">
      <alignment horizontal="center" vertical="center" shrinkToFit="1"/>
    </xf>
    <xf numFmtId="0" fontId="15" fillId="0" borderId="45" xfId="4" applyBorder="1" applyAlignment="1">
      <alignment horizontal="center" vertical="center" shrinkToFit="1"/>
    </xf>
    <xf numFmtId="197" fontId="35" fillId="0" borderId="118" xfId="3" applyNumberFormat="1" applyFont="1" applyFill="1" applyBorder="1" applyAlignment="1" applyProtection="1">
      <alignment horizontal="right" vertical="center"/>
      <protection locked="0"/>
    </xf>
    <xf numFmtId="197" fontId="35" fillId="3" borderId="54" xfId="3" applyNumberFormat="1" applyFont="1" applyFill="1" applyBorder="1" applyAlignment="1">
      <alignment horizontal="right" vertical="center"/>
    </xf>
    <xf numFmtId="0" fontId="35" fillId="3" borderId="12" xfId="5" applyFont="1" applyFill="1" applyBorder="1" applyAlignment="1">
      <alignment horizontal="center" vertical="center" shrinkToFit="1"/>
    </xf>
    <xf numFmtId="0" fontId="15" fillId="0" borderId="2" xfId="4" applyBorder="1" applyAlignment="1">
      <alignment horizontal="center" vertical="center" shrinkToFit="1"/>
    </xf>
    <xf numFmtId="0" fontId="15" fillId="0" borderId="39" xfId="4" applyBorder="1" applyAlignment="1">
      <alignment horizontal="center" vertical="center" shrinkToFit="1"/>
    </xf>
    <xf numFmtId="0" fontId="35" fillId="3" borderId="117" xfId="5" applyFont="1" applyFill="1" applyBorder="1" applyAlignment="1">
      <alignment horizontal="center" vertical="center"/>
    </xf>
    <xf numFmtId="0" fontId="40" fillId="0" borderId="13" xfId="4" applyFont="1" applyBorder="1" applyAlignment="1">
      <alignment horizontal="center" vertical="center"/>
    </xf>
    <xf numFmtId="0" fontId="35" fillId="3" borderId="38" xfId="5" applyFont="1" applyFill="1" applyBorder="1" applyAlignment="1">
      <alignment horizontal="center" vertical="center"/>
    </xf>
    <xf numFmtId="0" fontId="35" fillId="3" borderId="10" xfId="5" applyFont="1" applyFill="1" applyBorder="1" applyAlignment="1">
      <alignment horizontal="center" vertical="center"/>
    </xf>
    <xf numFmtId="0" fontId="15" fillId="0" borderId="6" xfId="4" applyBorder="1"/>
    <xf numFmtId="0" fontId="15" fillId="0" borderId="7" xfId="4" applyBorder="1"/>
    <xf numFmtId="0" fontId="35" fillId="3" borderId="116" xfId="5" applyFont="1" applyFill="1" applyBorder="1" applyAlignment="1">
      <alignment horizontal="center" vertical="center" wrapText="1"/>
    </xf>
    <xf numFmtId="0" fontId="40" fillId="0" borderId="33" xfId="4" applyFont="1" applyBorder="1" applyAlignment="1">
      <alignment horizontal="center" vertical="center" wrapText="1"/>
    </xf>
    <xf numFmtId="0" fontId="35" fillId="3" borderId="69" xfId="5" applyFont="1" applyFill="1" applyBorder="1" applyAlignment="1">
      <alignment horizontal="center" vertical="center" wrapText="1"/>
    </xf>
    <xf numFmtId="0" fontId="35" fillId="3" borderId="34" xfId="5" applyFont="1" applyFill="1" applyBorder="1" applyAlignment="1">
      <alignment horizontal="center" vertical="center" wrapText="1"/>
    </xf>
    <xf numFmtId="0" fontId="3" fillId="3" borderId="34" xfId="5" applyFill="1" applyBorder="1" applyAlignment="1">
      <alignment horizontal="center" vertical="center" wrapText="1"/>
    </xf>
    <xf numFmtId="0" fontId="35" fillId="3" borderId="116" xfId="5" applyFont="1" applyFill="1" applyBorder="1" applyAlignment="1">
      <alignment horizontal="center" vertical="center"/>
    </xf>
    <xf numFmtId="0" fontId="15" fillId="0" borderId="46" xfId="4" applyBorder="1" applyAlignment="1">
      <alignment horizontal="center" vertical="center"/>
    </xf>
    <xf numFmtId="0" fontId="15" fillId="0" borderId="66" xfId="4" applyBorder="1" applyAlignment="1">
      <alignment horizontal="center" vertical="center"/>
    </xf>
    <xf numFmtId="0" fontId="15" fillId="0" borderId="33" xfId="4" applyBorder="1" applyAlignment="1">
      <alignment horizontal="center" vertical="center" wrapText="1"/>
    </xf>
    <xf numFmtId="49" fontId="35" fillId="3" borderId="37" xfId="5" applyNumberFormat="1" applyFont="1" applyFill="1" applyBorder="1" applyAlignment="1">
      <alignment horizontal="right" vertical="center" indent="1"/>
    </xf>
    <xf numFmtId="0" fontId="40" fillId="0" borderId="55" xfId="4" applyFont="1" applyBorder="1" applyAlignment="1">
      <alignment horizontal="right" vertical="center" indent="1"/>
    </xf>
    <xf numFmtId="0" fontId="35" fillId="3" borderId="51" xfId="5" applyFont="1" applyFill="1" applyBorder="1" applyAlignment="1">
      <alignment horizontal="center" vertical="center"/>
    </xf>
    <xf numFmtId="0" fontId="40" fillId="0" borderId="66" xfId="4" applyFont="1" applyBorder="1" applyAlignment="1">
      <alignment horizontal="center" vertical="center"/>
    </xf>
    <xf numFmtId="188" fontId="32" fillId="3" borderId="51" xfId="3" applyNumberFormat="1" applyFont="1" applyFill="1" applyBorder="1" applyAlignment="1">
      <alignment horizontal="center" vertical="center" shrinkToFit="1"/>
    </xf>
    <xf numFmtId="0" fontId="32" fillId="0" borderId="46" xfId="4" applyFont="1" applyBorder="1"/>
    <xf numFmtId="0" fontId="15" fillId="0" borderId="14" xfId="4" applyBorder="1"/>
    <xf numFmtId="0" fontId="15" fillId="0" borderId="15" xfId="4" applyBorder="1"/>
    <xf numFmtId="0" fontId="15" fillId="0" borderId="16" xfId="4" applyBorder="1"/>
    <xf numFmtId="0" fontId="35" fillId="3" borderId="32" xfId="5" applyFont="1" applyFill="1" applyBorder="1" applyAlignment="1">
      <alignment horizontal="center" vertical="center" wrapText="1"/>
    </xf>
    <xf numFmtId="0" fontId="35" fillId="3" borderId="8" xfId="5" applyFont="1" applyFill="1" applyBorder="1" applyAlignment="1">
      <alignment horizontal="right" vertical="center" indent="1"/>
    </xf>
    <xf numFmtId="0" fontId="40" fillId="0" borderId="9" xfId="4" applyFont="1" applyBorder="1" applyAlignment="1">
      <alignment horizontal="right" vertical="center" indent="1"/>
    </xf>
    <xf numFmtId="0" fontId="35" fillId="3" borderId="10" xfId="5" applyFont="1" applyFill="1" applyBorder="1" applyAlignment="1">
      <alignment horizontal="right" vertical="center" indent="1"/>
    </xf>
    <xf numFmtId="0" fontId="40" fillId="0" borderId="7" xfId="4" applyFont="1" applyBorder="1" applyAlignment="1">
      <alignment horizontal="right" vertical="center" indent="1"/>
    </xf>
    <xf numFmtId="0" fontId="39" fillId="3" borderId="0" xfId="5" applyFont="1" applyFill="1" applyAlignment="1">
      <alignment horizontal="center"/>
    </xf>
    <xf numFmtId="0" fontId="39" fillId="3" borderId="15" xfId="5" applyFont="1" applyFill="1" applyBorder="1" applyAlignment="1">
      <alignment horizontal="center"/>
    </xf>
    <xf numFmtId="0" fontId="35" fillId="3" borderId="10" xfId="5" applyFont="1" applyFill="1" applyBorder="1" applyAlignment="1">
      <alignment horizontal="right" vertical="center"/>
    </xf>
    <xf numFmtId="0" fontId="15" fillId="0" borderId="7" xfId="4" applyBorder="1" applyAlignment="1">
      <alignment horizontal="right" vertical="center"/>
    </xf>
    <xf numFmtId="0" fontId="35" fillId="3" borderId="75" xfId="5" applyFont="1" applyFill="1" applyBorder="1" applyAlignment="1">
      <alignment horizontal="center" vertical="center"/>
    </xf>
    <xf numFmtId="0" fontId="6" fillId="3" borderId="78" xfId="5" applyFont="1" applyFill="1" applyBorder="1" applyAlignment="1">
      <alignment horizontal="center" vertical="center" wrapText="1"/>
    </xf>
    <xf numFmtId="0" fontId="21" fillId="0" borderId="79" xfId="4" applyFont="1" applyBorder="1" applyAlignment="1">
      <alignment horizontal="center" vertical="center" wrapText="1"/>
    </xf>
    <xf numFmtId="0" fontId="60" fillId="0" borderId="0" xfId="1" applyAlignment="1">
      <alignment vertical="center" wrapText="1"/>
    </xf>
    <xf numFmtId="177" fontId="36" fillId="8" borderId="10" xfId="5" applyNumberFormat="1" applyFont="1" applyFill="1" applyBorder="1" applyAlignment="1">
      <alignment horizontal="left" vertical="center"/>
    </xf>
    <xf numFmtId="177" fontId="15" fillId="8" borderId="6" xfId="4" applyNumberFormat="1" applyFill="1" applyBorder="1" applyAlignment="1">
      <alignment horizontal="left" vertical="center"/>
    </xf>
    <xf numFmtId="177" fontId="15" fillId="8" borderId="7" xfId="4" applyNumberFormat="1" applyFill="1" applyBorder="1" applyAlignment="1">
      <alignment horizontal="left" vertical="center"/>
    </xf>
    <xf numFmtId="177" fontId="15" fillId="8" borderId="14" xfId="4" applyNumberFormat="1" applyFill="1" applyBorder="1" applyAlignment="1">
      <alignment horizontal="left" vertical="center"/>
    </xf>
    <xf numFmtId="177" fontId="15" fillId="8" borderId="15" xfId="4" applyNumberFormat="1" applyFill="1" applyBorder="1" applyAlignment="1">
      <alignment horizontal="left" vertical="center"/>
    </xf>
    <xf numFmtId="177" fontId="15" fillId="8" borderId="16" xfId="4" applyNumberFormat="1" applyFill="1" applyBorder="1" applyAlignment="1">
      <alignment horizontal="left" vertical="center"/>
    </xf>
    <xf numFmtId="177" fontId="36" fillId="8" borderId="51" xfId="5" applyNumberFormat="1" applyFont="1" applyFill="1" applyBorder="1" applyAlignment="1">
      <alignment horizontal="left" vertical="center" shrinkToFit="1"/>
    </xf>
    <xf numFmtId="177" fontId="15" fillId="8" borderId="46" xfId="4" applyNumberFormat="1" applyFill="1" applyBorder="1" applyAlignment="1">
      <alignment horizontal="left" vertical="center" shrinkToFit="1"/>
    </xf>
    <xf numFmtId="177" fontId="15" fillId="8" borderId="66" xfId="4" applyNumberFormat="1" applyFill="1" applyBorder="1" applyAlignment="1">
      <alignment horizontal="left" vertical="center" shrinkToFit="1"/>
    </xf>
    <xf numFmtId="177" fontId="35" fillId="8" borderId="51" xfId="5" applyNumberFormat="1" applyFont="1" applyFill="1" applyBorder="1" applyAlignment="1">
      <alignment horizontal="center" vertical="center" shrinkToFit="1"/>
    </xf>
    <xf numFmtId="177" fontId="40" fillId="8" borderId="66" xfId="4" applyNumberFormat="1" applyFont="1" applyFill="1" applyBorder="1" applyAlignment="1">
      <alignment horizontal="center" vertical="center" shrinkToFit="1"/>
    </xf>
    <xf numFmtId="0" fontId="35" fillId="8" borderId="51" xfId="4" applyFont="1" applyFill="1" applyBorder="1" applyAlignment="1">
      <alignment horizontal="center" vertical="center" shrinkToFit="1"/>
    </xf>
    <xf numFmtId="0" fontId="15" fillId="8" borderId="66" xfId="4" applyFill="1" applyBorder="1" applyAlignment="1">
      <alignment horizontal="center" vertical="center" shrinkToFit="1"/>
    </xf>
    <xf numFmtId="180" fontId="35" fillId="8" borderId="51" xfId="4" applyNumberFormat="1" applyFont="1" applyFill="1" applyBorder="1" applyAlignment="1">
      <alignment horizontal="center" vertical="center" shrinkToFit="1"/>
    </xf>
    <xf numFmtId="180" fontId="15" fillId="8" borderId="66" xfId="4" applyNumberFormat="1" applyFill="1" applyBorder="1" applyAlignment="1">
      <alignment vertical="center" shrinkToFit="1"/>
    </xf>
    <xf numFmtId="0" fontId="35" fillId="3" borderId="51" xfId="5" applyFont="1" applyFill="1" applyBorder="1" applyAlignment="1">
      <alignment horizontal="center"/>
    </xf>
    <xf numFmtId="0" fontId="40" fillId="0" borderId="66" xfId="4" applyFont="1" applyBorder="1" applyAlignment="1">
      <alignment horizontal="center"/>
    </xf>
    <xf numFmtId="0" fontId="51" fillId="0" borderId="10" xfId="5" applyFont="1" applyBorder="1" applyAlignment="1" applyProtection="1">
      <alignment horizontal="center" vertical="center"/>
      <protection locked="0"/>
    </xf>
    <xf numFmtId="0" fontId="51" fillId="0" borderId="7" xfId="4" applyFont="1" applyBorder="1" applyAlignment="1" applyProtection="1">
      <alignment horizontal="center" vertical="center"/>
      <protection locked="0"/>
    </xf>
    <xf numFmtId="0" fontId="51" fillId="0" borderId="14" xfId="5" applyFont="1" applyBorder="1" applyAlignment="1" applyProtection="1">
      <alignment horizontal="center" vertical="center"/>
      <protection locked="0"/>
    </xf>
    <xf numFmtId="0" fontId="51" fillId="0" borderId="16" xfId="4" applyFont="1" applyBorder="1" applyAlignment="1" applyProtection="1">
      <alignment horizontal="center" vertical="center"/>
      <protection locked="0"/>
    </xf>
    <xf numFmtId="0" fontId="51" fillId="0" borderId="78" xfId="5" applyFont="1" applyBorder="1" applyAlignment="1" applyProtection="1">
      <alignment horizontal="center" vertical="center"/>
      <protection locked="0"/>
    </xf>
    <xf numFmtId="0" fontId="51" fillId="0" borderId="79" xfId="5" applyFont="1" applyBorder="1" applyAlignment="1" applyProtection="1">
      <alignment horizontal="center" vertical="center"/>
      <protection locked="0"/>
    </xf>
    <xf numFmtId="0" fontId="35" fillId="3" borderId="78" xfId="5" applyFont="1" applyFill="1" applyBorder="1" applyAlignment="1">
      <alignment horizontal="center" vertical="center" wrapText="1"/>
    </xf>
    <xf numFmtId="0" fontId="15" fillId="0" borderId="79" xfId="4" applyBorder="1" applyAlignment="1">
      <alignment horizontal="center" vertical="center" wrapText="1"/>
    </xf>
    <xf numFmtId="0" fontId="74" fillId="8" borderId="157" xfId="6" applyFont="1" applyFill="1" applyBorder="1" applyAlignment="1">
      <alignment horizontal="center" vertical="center" wrapText="1"/>
    </xf>
    <xf numFmtId="0" fontId="0" fillId="0" borderId="158" xfId="0" applyBorder="1" applyAlignment="1">
      <alignment horizontal="center" vertical="center" wrapText="1"/>
    </xf>
    <xf numFmtId="0" fontId="0" fillId="0" borderId="159" xfId="0" applyBorder="1" applyAlignment="1">
      <alignment vertical="center"/>
    </xf>
    <xf numFmtId="0" fontId="26" fillId="8" borderId="122" xfId="6" applyFont="1" applyFill="1" applyBorder="1" applyAlignment="1">
      <alignment horizontal="left" vertical="center" wrapText="1"/>
    </xf>
    <xf numFmtId="0" fontId="0" fillId="0" borderId="6" xfId="0" applyBorder="1" applyAlignment="1">
      <alignment horizontal="left" vertical="center" wrapText="1"/>
    </xf>
    <xf numFmtId="0" fontId="0" fillId="0" borderId="163" xfId="0" applyBorder="1" applyAlignment="1">
      <alignment vertical="center"/>
    </xf>
    <xf numFmtId="0" fontId="0" fillId="0" borderId="124" xfId="0" applyBorder="1" applyAlignment="1">
      <alignment horizontal="left" vertical="center" wrapText="1"/>
    </xf>
    <xf numFmtId="0" fontId="0" fillId="0" borderId="0" xfId="0" applyAlignment="1">
      <alignment horizontal="left" vertical="center" wrapText="1"/>
    </xf>
    <xf numFmtId="0" fontId="0" fillId="0" borderId="164" xfId="0" applyBorder="1" applyAlignment="1">
      <alignment vertical="center"/>
    </xf>
    <xf numFmtId="0" fontId="0" fillId="0" borderId="125" xfId="0" applyBorder="1" applyAlignment="1">
      <alignment horizontal="left" vertical="center" wrapText="1"/>
    </xf>
    <xf numFmtId="0" fontId="0" fillId="0" borderId="126" xfId="0" applyBorder="1" applyAlignment="1">
      <alignment horizontal="left" vertical="center" wrapText="1"/>
    </xf>
    <xf numFmtId="0" fontId="0" fillId="0" borderId="139" xfId="0" applyBorder="1" applyAlignment="1">
      <alignment vertical="center"/>
    </xf>
    <xf numFmtId="0" fontId="76" fillId="8" borderId="129" xfId="6" applyFont="1" applyFill="1" applyBorder="1" applyAlignment="1">
      <alignment horizontal="center" vertical="center" shrinkToFit="1"/>
    </xf>
    <xf numFmtId="0" fontId="0" fillId="0" borderId="129" xfId="0" applyBorder="1" applyAlignment="1">
      <alignment vertical="center" shrinkToFit="1"/>
    </xf>
    <xf numFmtId="0" fontId="0" fillId="0" borderId="131" xfId="0" applyBorder="1" applyAlignment="1">
      <alignment vertical="center" shrinkToFit="1"/>
    </xf>
    <xf numFmtId="0" fontId="76" fillId="8" borderId="124" xfId="6" applyFont="1" applyFill="1" applyBorder="1" applyAlignment="1">
      <alignment horizontal="center" vertical="center" wrapText="1"/>
    </xf>
    <xf numFmtId="0" fontId="76" fillId="8" borderId="0" xfId="6" applyFont="1" applyFill="1" applyAlignment="1">
      <alignment horizontal="center" vertical="center" wrapText="1"/>
    </xf>
    <xf numFmtId="0" fontId="76" fillId="8" borderId="9" xfId="6" applyFont="1" applyFill="1" applyBorder="1" applyAlignment="1">
      <alignment horizontal="center" vertical="center" wrapText="1"/>
    </xf>
    <xf numFmtId="0" fontId="76" fillId="8" borderId="162" xfId="6" applyFont="1" applyFill="1" applyBorder="1" applyAlignment="1">
      <alignment horizontal="center" vertical="center" wrapText="1"/>
    </xf>
    <xf numFmtId="0" fontId="0" fillId="0" borderId="131" xfId="0" applyBorder="1" applyAlignment="1">
      <alignment horizontal="center" vertical="center" wrapText="1"/>
    </xf>
    <xf numFmtId="0" fontId="76" fillId="8" borderId="132" xfId="6" applyFont="1" applyFill="1" applyBorder="1" applyAlignment="1">
      <alignment horizontal="center" vertical="center" wrapText="1"/>
    </xf>
    <xf numFmtId="0" fontId="76" fillId="8" borderId="119" xfId="6" applyFont="1" applyFill="1" applyBorder="1" applyAlignment="1">
      <alignment horizontal="center" vertical="center" wrapText="1"/>
    </xf>
    <xf numFmtId="0" fontId="76" fillId="8" borderId="134" xfId="6" applyFont="1" applyFill="1" applyBorder="1" applyAlignment="1">
      <alignment horizontal="center" vertical="center" wrapText="1"/>
    </xf>
    <xf numFmtId="0" fontId="76" fillId="8" borderId="135" xfId="6" applyFont="1" applyFill="1" applyBorder="1" applyAlignment="1">
      <alignment horizontal="center" vertical="center" wrapText="1"/>
    </xf>
    <xf numFmtId="0" fontId="76" fillId="8" borderId="136" xfId="6" applyFont="1" applyFill="1" applyBorder="1" applyAlignment="1">
      <alignment horizontal="center" vertical="center" wrapText="1"/>
    </xf>
    <xf numFmtId="0" fontId="0" fillId="0" borderId="125" xfId="0" applyBorder="1" applyAlignment="1">
      <alignment horizontal="center" vertical="center" wrapText="1"/>
    </xf>
    <xf numFmtId="0" fontId="0" fillId="0" borderId="126" xfId="0" applyBorder="1" applyAlignment="1">
      <alignment horizontal="center" vertical="center" wrapText="1"/>
    </xf>
    <xf numFmtId="0" fontId="0" fillId="0" borderId="138" xfId="0" applyBorder="1" applyAlignment="1">
      <alignment horizontal="center" vertical="center" wrapText="1"/>
    </xf>
    <xf numFmtId="0" fontId="76" fillId="8" borderId="135" xfId="6" applyFont="1" applyFill="1" applyBorder="1" applyAlignment="1">
      <alignment horizontal="left" vertical="center" wrapText="1"/>
    </xf>
    <xf numFmtId="0" fontId="76" fillId="8" borderId="137" xfId="6" applyFont="1" applyFill="1" applyBorder="1" applyAlignment="1">
      <alignment horizontal="left" vertical="center" wrapText="1"/>
    </xf>
    <xf numFmtId="0" fontId="76" fillId="0" borderId="126" xfId="6" applyFont="1" applyBorder="1" applyAlignment="1">
      <alignment horizontal="left" vertical="center" wrapText="1"/>
    </xf>
    <xf numFmtId="0" fontId="0" fillId="0" borderId="126" xfId="0" applyBorder="1" applyAlignment="1">
      <alignment horizontal="left" vertical="center"/>
    </xf>
    <xf numFmtId="0" fontId="76" fillId="8" borderId="134" xfId="6" applyFont="1" applyFill="1" applyBorder="1" applyAlignment="1">
      <alignment horizontal="center" vertical="center"/>
    </xf>
    <xf numFmtId="0" fontId="76" fillId="8" borderId="135" xfId="6" applyFont="1" applyFill="1" applyBorder="1" applyAlignment="1">
      <alignment horizontal="center" vertical="center"/>
    </xf>
    <xf numFmtId="0" fontId="76" fillId="8" borderId="136" xfId="6" applyFont="1" applyFill="1" applyBorder="1" applyAlignment="1">
      <alignment horizontal="center" vertical="center"/>
    </xf>
    <xf numFmtId="0" fontId="76" fillId="8" borderId="140" xfId="6" applyFont="1" applyFill="1" applyBorder="1" applyAlignment="1">
      <alignment horizontal="center" vertical="center"/>
    </xf>
    <xf numFmtId="0" fontId="76" fillId="8" borderId="15" xfId="6" applyFont="1" applyFill="1" applyBorder="1" applyAlignment="1">
      <alignment horizontal="center" vertical="center"/>
    </xf>
    <xf numFmtId="0" fontId="76" fillId="8" borderId="16" xfId="6" applyFont="1" applyFill="1" applyBorder="1" applyAlignment="1">
      <alignment horizontal="center" vertical="center"/>
    </xf>
    <xf numFmtId="0" fontId="76" fillId="8" borderId="120" xfId="6" applyFont="1" applyFill="1" applyBorder="1" applyAlignment="1">
      <alignment horizontal="center" vertical="center"/>
    </xf>
    <xf numFmtId="0" fontId="0" fillId="0" borderId="16" xfId="0" applyBorder="1" applyAlignment="1">
      <alignment horizontal="center" vertical="center"/>
    </xf>
    <xf numFmtId="0" fontId="0" fillId="0" borderId="135" xfId="0" applyBorder="1" applyAlignment="1">
      <alignment horizontal="center" vertical="center"/>
    </xf>
    <xf numFmtId="0" fontId="0" fillId="0" borderId="136" xfId="0" applyBorder="1" applyAlignment="1">
      <alignment horizontal="center" vertical="center"/>
    </xf>
    <xf numFmtId="0" fontId="76" fillId="8" borderId="8" xfId="6" applyFont="1" applyFill="1"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76" fillId="8" borderId="14" xfId="6" applyFont="1" applyFill="1" applyBorder="1" applyAlignment="1">
      <alignment horizontal="center" vertical="center"/>
    </xf>
    <xf numFmtId="0" fontId="76" fillId="8" borderId="141" xfId="6" applyFont="1" applyFill="1" applyBorder="1" applyAlignment="1">
      <alignment horizontal="center" vertical="center"/>
    </xf>
    <xf numFmtId="0" fontId="76" fillId="8" borderId="46" xfId="6" applyFont="1" applyFill="1" applyBorder="1" applyAlignment="1">
      <alignment horizontal="center" vertical="center"/>
    </xf>
    <xf numFmtId="0" fontId="76" fillId="8" borderId="66" xfId="6" applyFont="1" applyFill="1" applyBorder="1" applyAlignment="1">
      <alignment horizontal="center" vertical="center"/>
    </xf>
    <xf numFmtId="0" fontId="76" fillId="8" borderId="142" xfId="6" applyFont="1" applyFill="1" applyBorder="1" applyAlignment="1">
      <alignment horizontal="center" vertical="center" wrapText="1"/>
    </xf>
    <xf numFmtId="0" fontId="76" fillId="8" borderId="143" xfId="6" applyFont="1" applyFill="1" applyBorder="1" applyAlignment="1">
      <alignment horizontal="center" vertical="center" wrapText="1"/>
    </xf>
    <xf numFmtId="0" fontId="76" fillId="8" borderId="78" xfId="6" applyFont="1" applyFill="1" applyBorder="1" applyAlignment="1">
      <alignment horizontal="center" vertical="center" wrapText="1"/>
    </xf>
    <xf numFmtId="0" fontId="76" fillId="8" borderId="79" xfId="6" applyFont="1" applyFill="1" applyBorder="1" applyAlignment="1">
      <alignment horizontal="center" vertical="center" wrapText="1"/>
    </xf>
    <xf numFmtId="0" fontId="79" fillId="8" borderId="12" xfId="6" applyFont="1" applyFill="1" applyBorder="1" applyAlignment="1">
      <alignment horizontal="left" vertical="center"/>
    </xf>
    <xf numFmtId="0" fontId="79" fillId="8" borderId="39" xfId="6" applyFont="1" applyFill="1" applyBorder="1" applyAlignment="1">
      <alignment horizontal="left" vertical="center"/>
    </xf>
    <xf numFmtId="0" fontId="79" fillId="8" borderId="10" xfId="6" applyFont="1" applyFill="1" applyBorder="1" applyAlignment="1">
      <alignment vertical="center" wrapText="1"/>
    </xf>
    <xf numFmtId="0" fontId="0" fillId="0" borderId="7" xfId="0" applyBorder="1" applyAlignment="1">
      <alignment vertical="center"/>
    </xf>
    <xf numFmtId="0" fontId="79" fillId="8" borderId="8" xfId="6" applyFont="1" applyFill="1" applyBorder="1" applyAlignment="1">
      <alignment vertical="center" wrapText="1"/>
    </xf>
    <xf numFmtId="0" fontId="0" fillId="0" borderId="0" xfId="0" applyAlignment="1">
      <alignment vertical="center"/>
    </xf>
    <xf numFmtId="0" fontId="0" fillId="0" borderId="9" xfId="0" applyBorder="1" applyAlignment="1">
      <alignment vertical="center"/>
    </xf>
    <xf numFmtId="0" fontId="79" fillId="8" borderId="14" xfId="6" applyFont="1" applyFill="1"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79" fillId="8" borderId="37" xfId="6" applyFont="1" applyFill="1" applyBorder="1" applyAlignment="1">
      <alignment horizontal="center" vertical="center" wrapText="1"/>
    </xf>
    <xf numFmtId="0" fontId="79" fillId="8" borderId="37" xfId="6" applyFont="1" applyFill="1" applyBorder="1" applyAlignment="1">
      <alignment horizontal="left" vertical="center"/>
    </xf>
    <xf numFmtId="0" fontId="79" fillId="8" borderId="55" xfId="6" applyFont="1" applyFill="1" applyBorder="1" applyAlignment="1">
      <alignment horizontal="left" vertical="center"/>
    </xf>
    <xf numFmtId="0" fontId="79" fillId="8" borderId="37" xfId="6" applyFont="1" applyFill="1" applyBorder="1" applyAlignment="1">
      <alignment horizontal="left" vertical="center" wrapText="1"/>
    </xf>
    <xf numFmtId="0" fontId="79" fillId="8" borderId="55" xfId="6" applyFont="1" applyFill="1" applyBorder="1" applyAlignment="1">
      <alignment horizontal="left" vertical="center" wrapText="1"/>
    </xf>
    <xf numFmtId="0" fontId="79" fillId="8" borderId="55" xfId="6" applyFont="1" applyFill="1" applyBorder="1" applyAlignment="1">
      <alignment horizontal="center" vertical="center" wrapText="1"/>
    </xf>
    <xf numFmtId="0" fontId="79" fillId="8" borderId="52" xfId="6" applyFont="1" applyFill="1" applyBorder="1" applyAlignment="1">
      <alignment horizontal="left" vertical="center" wrapText="1"/>
    </xf>
    <xf numFmtId="0" fontId="79" fillId="8" borderId="45" xfId="6" applyFont="1" applyFill="1" applyBorder="1" applyAlignment="1">
      <alignment horizontal="left" vertical="center" wrapText="1"/>
    </xf>
    <xf numFmtId="0" fontId="76" fillId="8" borderId="153" xfId="6" applyFont="1" applyFill="1" applyBorder="1" applyAlignment="1">
      <alignment horizontal="left" vertical="top" wrapText="1"/>
    </xf>
    <xf numFmtId="0" fontId="76" fillId="8" borderId="0" xfId="6" applyFont="1" applyFill="1" applyAlignment="1">
      <alignment horizontal="left" vertical="top" wrapText="1"/>
    </xf>
    <xf numFmtId="0" fontId="76" fillId="8" borderId="166" xfId="6" applyFont="1" applyFill="1" applyBorder="1" applyAlignment="1">
      <alignment horizontal="left" vertical="top" wrapText="1"/>
    </xf>
    <xf numFmtId="0" fontId="76" fillId="8" borderId="154" xfId="6" applyFont="1" applyFill="1" applyBorder="1" applyAlignment="1">
      <alignment horizontal="left" vertical="top" wrapText="1"/>
    </xf>
    <xf numFmtId="0" fontId="76" fillId="8" borderId="155" xfId="6" applyFont="1" applyFill="1" applyBorder="1" applyAlignment="1">
      <alignment horizontal="left" vertical="top" wrapText="1"/>
    </xf>
    <xf numFmtId="0" fontId="76" fillId="8" borderId="167" xfId="6" applyFont="1" applyFill="1" applyBorder="1" applyAlignment="1">
      <alignment horizontal="left" vertical="top" wrapText="1"/>
    </xf>
    <xf numFmtId="0" fontId="81" fillId="8" borderId="51" xfId="6" applyFont="1" applyFill="1" applyBorder="1">
      <alignment vertical="center"/>
    </xf>
    <xf numFmtId="0" fontId="0" fillId="0" borderId="46" xfId="0" applyBorder="1" applyAlignment="1">
      <alignment vertical="center"/>
    </xf>
    <xf numFmtId="0" fontId="0" fillId="0" borderId="66" xfId="0" applyBorder="1" applyAlignment="1">
      <alignment vertical="center"/>
    </xf>
    <xf numFmtId="0" fontId="76" fillId="8" borderId="144" xfId="6" applyFont="1" applyFill="1" applyBorder="1" applyAlignment="1">
      <alignment horizontal="center" vertical="center"/>
    </xf>
    <xf numFmtId="0" fontId="76" fillId="8" borderId="145" xfId="6" applyFont="1" applyFill="1" applyBorder="1" applyAlignment="1">
      <alignment horizontal="center" vertical="center"/>
    </xf>
    <xf numFmtId="0" fontId="76" fillId="8" borderId="146" xfId="6" applyFont="1" applyFill="1" applyBorder="1" applyAlignment="1">
      <alignment horizontal="center" vertical="center"/>
    </xf>
    <xf numFmtId="0" fontId="81" fillId="8" borderId="156" xfId="6" applyFont="1" applyFill="1" applyBorder="1">
      <alignment vertical="center"/>
    </xf>
    <xf numFmtId="0" fontId="0" fillId="0" borderId="145" xfId="0" applyBorder="1" applyAlignment="1">
      <alignment vertical="center"/>
    </xf>
    <xf numFmtId="0" fontId="0" fillId="0" borderId="146" xfId="0" applyBorder="1" applyAlignment="1">
      <alignment vertical="center"/>
    </xf>
    <xf numFmtId="0" fontId="76" fillId="8" borderId="149" xfId="6" applyFont="1" applyFill="1" applyBorder="1" applyAlignment="1">
      <alignment horizontal="center" vertical="center" wrapText="1"/>
    </xf>
    <xf numFmtId="0" fontId="76" fillId="8" borderId="150" xfId="6" applyFont="1" applyFill="1" applyBorder="1" applyAlignment="1">
      <alignment horizontal="center" vertical="center" wrapText="1"/>
    </xf>
    <xf numFmtId="0" fontId="81" fillId="0" borderId="150" xfId="6" applyFont="1" applyBorder="1" applyAlignment="1">
      <alignment horizontal="center" vertical="center"/>
    </xf>
  </cellXfs>
  <cellStyles count="7">
    <cellStyle name="ハイパーリンク" xfId="1" builtinId="8"/>
    <cellStyle name="桁区切り" xfId="2" builtinId="6"/>
    <cellStyle name="桁区切り 2" xfId="3" xr:uid="{00000000-0005-0000-0000-000002000000}"/>
    <cellStyle name="標準" xfId="0" builtinId="0"/>
    <cellStyle name="標準 2" xfId="4" xr:uid="{00000000-0005-0000-0000-000004000000}"/>
    <cellStyle name="標準 3" xfId="6" xr:uid="{2F19D6F4-FC40-4069-8BE1-1EAEFDAA31F2}"/>
    <cellStyle name="標準_99CO2ダイエットノート"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firstButton="1" fmlaLink="C65"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Radio" firstButton="1"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53341</xdr:colOff>
      <xdr:row>42</xdr:row>
      <xdr:rowOff>9525</xdr:rowOff>
    </xdr:from>
    <xdr:to>
      <xdr:col>27</xdr:col>
      <xdr:colOff>91441</xdr:colOff>
      <xdr:row>44</xdr:row>
      <xdr:rowOff>160020</xdr:rowOff>
    </xdr:to>
    <xdr:pic>
      <xdr:nvPicPr>
        <xdr:cNvPr id="16974" name="図 3">
          <a:extLst>
            <a:ext uri="{FF2B5EF4-FFF2-40B4-BE49-F238E27FC236}">
              <a16:creationId xmlns:a16="http://schemas.microsoft.com/office/drawing/2014/main" id="{00000000-0008-0000-0000-00004E4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8721" y="7073265"/>
          <a:ext cx="245364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0</xdr:colOff>
      <xdr:row>18</xdr:row>
      <xdr:rowOff>0</xdr:rowOff>
    </xdr:from>
    <xdr:to>
      <xdr:col>24</xdr:col>
      <xdr:colOff>0</xdr:colOff>
      <xdr:row>19</xdr:row>
      <xdr:rowOff>0</xdr:rowOff>
    </xdr:to>
    <xdr:sp macro="" textlink="">
      <xdr:nvSpPr>
        <xdr:cNvPr id="40" name="テキスト 16">
          <a:extLst>
            <a:ext uri="{FF2B5EF4-FFF2-40B4-BE49-F238E27FC236}">
              <a16:creationId xmlns:a16="http://schemas.microsoft.com/office/drawing/2014/main" id="{00000000-0008-0000-0000-000028000000}"/>
            </a:ext>
          </a:extLst>
        </xdr:cNvPr>
        <xdr:cNvSpPr txBox="1">
          <a:spLocks noChangeArrowheads="1"/>
        </xdr:cNvSpPr>
      </xdr:nvSpPr>
      <xdr:spPr bwMode="auto">
        <a:xfrm>
          <a:off x="9696450" y="2914650"/>
          <a:ext cx="809625" cy="171450"/>
        </a:xfrm>
        <a:prstGeom prst="rect">
          <a:avLst/>
        </a:prstGeom>
        <a:noFill/>
        <a:ln w="17145">
          <a:solidFill>
            <a:srgbClr val="FFFF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FF"/>
              </a:solidFill>
              <a:latin typeface="ＭＳ Ｐ明朝"/>
              <a:ea typeface="ＭＳ Ｐ明朝"/>
            </a:rPr>
            <a:t>Ａ</a:t>
          </a:r>
          <a:endParaRPr lang="ja-JP" altLang="en-US"/>
        </a:p>
      </xdr:txBody>
    </xdr:sp>
    <xdr:clientData/>
  </xdr:twoCellAnchor>
  <xdr:twoCellAnchor>
    <xdr:from>
      <xdr:col>24</xdr:col>
      <xdr:colOff>0</xdr:colOff>
      <xdr:row>18</xdr:row>
      <xdr:rowOff>0</xdr:rowOff>
    </xdr:from>
    <xdr:to>
      <xdr:col>25</xdr:col>
      <xdr:colOff>0</xdr:colOff>
      <xdr:row>19</xdr:row>
      <xdr:rowOff>0</xdr:rowOff>
    </xdr:to>
    <xdr:sp macro="" textlink="">
      <xdr:nvSpPr>
        <xdr:cNvPr id="41" name="テキスト 17">
          <a:extLst>
            <a:ext uri="{FF2B5EF4-FFF2-40B4-BE49-F238E27FC236}">
              <a16:creationId xmlns:a16="http://schemas.microsoft.com/office/drawing/2014/main" id="{00000000-0008-0000-0000-000029000000}"/>
            </a:ext>
          </a:extLst>
        </xdr:cNvPr>
        <xdr:cNvSpPr txBox="1">
          <a:spLocks noChangeArrowheads="1"/>
        </xdr:cNvSpPr>
      </xdr:nvSpPr>
      <xdr:spPr bwMode="auto">
        <a:xfrm>
          <a:off x="10506075" y="2914650"/>
          <a:ext cx="809625" cy="171450"/>
        </a:xfrm>
        <a:prstGeom prst="rect">
          <a:avLst/>
        </a:prstGeom>
        <a:noFill/>
        <a:ln w="17145">
          <a:solidFill>
            <a:srgbClr val="FF66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FF"/>
              </a:solidFill>
              <a:latin typeface="ＭＳ Ｐ明朝"/>
              <a:ea typeface="ＭＳ Ｐ明朝"/>
            </a:rPr>
            <a:t>Ｂ</a:t>
          </a:r>
          <a:endParaRPr lang="ja-JP" altLang="en-US"/>
        </a:p>
      </xdr:txBody>
    </xdr:sp>
    <xdr:clientData/>
  </xdr:twoCellAnchor>
  <xdr:twoCellAnchor>
    <xdr:from>
      <xdr:col>25</xdr:col>
      <xdr:colOff>0</xdr:colOff>
      <xdr:row>18</xdr:row>
      <xdr:rowOff>0</xdr:rowOff>
    </xdr:from>
    <xdr:to>
      <xdr:col>26</xdr:col>
      <xdr:colOff>0</xdr:colOff>
      <xdr:row>19</xdr:row>
      <xdr:rowOff>0</xdr:rowOff>
    </xdr:to>
    <xdr:sp macro="" textlink="">
      <xdr:nvSpPr>
        <xdr:cNvPr id="42" name="テキスト 18">
          <a:extLst>
            <a:ext uri="{FF2B5EF4-FFF2-40B4-BE49-F238E27FC236}">
              <a16:creationId xmlns:a16="http://schemas.microsoft.com/office/drawing/2014/main" id="{00000000-0008-0000-0000-00002A000000}"/>
            </a:ext>
          </a:extLst>
        </xdr:cNvPr>
        <xdr:cNvSpPr txBox="1">
          <a:spLocks noChangeArrowheads="1"/>
        </xdr:cNvSpPr>
      </xdr:nvSpPr>
      <xdr:spPr bwMode="auto">
        <a:xfrm>
          <a:off x="11315700" y="2914650"/>
          <a:ext cx="809625" cy="171450"/>
        </a:xfrm>
        <a:prstGeom prst="rect">
          <a:avLst/>
        </a:prstGeom>
        <a:noFill/>
        <a:ln w="17145">
          <a:solidFill>
            <a:srgbClr val="008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FF"/>
              </a:solidFill>
              <a:latin typeface="ＭＳ Ｐ明朝"/>
              <a:ea typeface="ＭＳ Ｐ明朝"/>
            </a:rPr>
            <a:t>Ｃ</a:t>
          </a:r>
          <a:endParaRPr lang="ja-JP" altLang="en-US"/>
        </a:p>
      </xdr:txBody>
    </xdr:sp>
    <xdr:clientData/>
  </xdr:twoCellAnchor>
  <xdr:twoCellAnchor>
    <xdr:from>
      <xdr:col>23</xdr:col>
      <xdr:colOff>0</xdr:colOff>
      <xdr:row>32</xdr:row>
      <xdr:rowOff>0</xdr:rowOff>
    </xdr:from>
    <xdr:to>
      <xdr:col>24</xdr:col>
      <xdr:colOff>0</xdr:colOff>
      <xdr:row>33</xdr:row>
      <xdr:rowOff>0</xdr:rowOff>
    </xdr:to>
    <xdr:sp macro="" textlink="">
      <xdr:nvSpPr>
        <xdr:cNvPr id="43" name="テキスト 16">
          <a:extLst>
            <a:ext uri="{FF2B5EF4-FFF2-40B4-BE49-F238E27FC236}">
              <a16:creationId xmlns:a16="http://schemas.microsoft.com/office/drawing/2014/main" id="{00000000-0008-0000-0000-00002B000000}"/>
            </a:ext>
          </a:extLst>
        </xdr:cNvPr>
        <xdr:cNvSpPr txBox="1">
          <a:spLocks noChangeArrowheads="1"/>
        </xdr:cNvSpPr>
      </xdr:nvSpPr>
      <xdr:spPr bwMode="auto">
        <a:xfrm>
          <a:off x="9696450" y="5334000"/>
          <a:ext cx="809625" cy="171450"/>
        </a:xfrm>
        <a:prstGeom prst="rect">
          <a:avLst/>
        </a:prstGeom>
        <a:noFill/>
        <a:ln w="17145">
          <a:solidFill>
            <a:srgbClr val="FFFF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FF"/>
              </a:solidFill>
              <a:latin typeface="ＭＳ Ｐ明朝"/>
              <a:ea typeface="ＭＳ Ｐ明朝"/>
            </a:rPr>
            <a:t>Ａ</a:t>
          </a:r>
          <a:endParaRPr lang="ja-JP" altLang="en-US"/>
        </a:p>
      </xdr:txBody>
    </xdr:sp>
    <xdr:clientData/>
  </xdr:twoCellAnchor>
  <xdr:twoCellAnchor>
    <xdr:from>
      <xdr:col>24</xdr:col>
      <xdr:colOff>0</xdr:colOff>
      <xdr:row>32</xdr:row>
      <xdr:rowOff>0</xdr:rowOff>
    </xdr:from>
    <xdr:to>
      <xdr:col>25</xdr:col>
      <xdr:colOff>0</xdr:colOff>
      <xdr:row>33</xdr:row>
      <xdr:rowOff>0</xdr:rowOff>
    </xdr:to>
    <xdr:sp macro="" textlink="">
      <xdr:nvSpPr>
        <xdr:cNvPr id="45" name="テキスト 17">
          <a:extLst>
            <a:ext uri="{FF2B5EF4-FFF2-40B4-BE49-F238E27FC236}">
              <a16:creationId xmlns:a16="http://schemas.microsoft.com/office/drawing/2014/main" id="{00000000-0008-0000-0000-00002D000000}"/>
            </a:ext>
          </a:extLst>
        </xdr:cNvPr>
        <xdr:cNvSpPr txBox="1">
          <a:spLocks noChangeArrowheads="1"/>
        </xdr:cNvSpPr>
      </xdr:nvSpPr>
      <xdr:spPr bwMode="auto">
        <a:xfrm>
          <a:off x="10506075" y="5334000"/>
          <a:ext cx="809625" cy="171450"/>
        </a:xfrm>
        <a:prstGeom prst="rect">
          <a:avLst/>
        </a:prstGeom>
        <a:noFill/>
        <a:ln w="17145">
          <a:solidFill>
            <a:srgbClr val="FF66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FF"/>
              </a:solidFill>
              <a:latin typeface="ＭＳ Ｐ明朝"/>
              <a:ea typeface="ＭＳ Ｐ明朝"/>
            </a:rPr>
            <a:t>Ｂ</a:t>
          </a:r>
          <a:endParaRPr lang="ja-JP" altLang="en-US"/>
        </a:p>
      </xdr:txBody>
    </xdr:sp>
    <xdr:clientData/>
  </xdr:twoCellAnchor>
  <xdr:twoCellAnchor>
    <xdr:from>
      <xdr:col>25</xdr:col>
      <xdr:colOff>0</xdr:colOff>
      <xdr:row>32</xdr:row>
      <xdr:rowOff>0</xdr:rowOff>
    </xdr:from>
    <xdr:to>
      <xdr:col>26</xdr:col>
      <xdr:colOff>0</xdr:colOff>
      <xdr:row>33</xdr:row>
      <xdr:rowOff>0</xdr:rowOff>
    </xdr:to>
    <xdr:sp macro="" textlink="">
      <xdr:nvSpPr>
        <xdr:cNvPr id="46" name="テキスト 18">
          <a:extLst>
            <a:ext uri="{FF2B5EF4-FFF2-40B4-BE49-F238E27FC236}">
              <a16:creationId xmlns:a16="http://schemas.microsoft.com/office/drawing/2014/main" id="{00000000-0008-0000-0000-00002E000000}"/>
            </a:ext>
          </a:extLst>
        </xdr:cNvPr>
        <xdr:cNvSpPr txBox="1">
          <a:spLocks noChangeArrowheads="1"/>
        </xdr:cNvSpPr>
      </xdr:nvSpPr>
      <xdr:spPr bwMode="auto">
        <a:xfrm>
          <a:off x="11315700" y="5334000"/>
          <a:ext cx="809625" cy="171450"/>
        </a:xfrm>
        <a:prstGeom prst="rect">
          <a:avLst/>
        </a:prstGeom>
        <a:noFill/>
        <a:ln w="17145">
          <a:solidFill>
            <a:srgbClr val="008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FF"/>
              </a:solidFill>
              <a:latin typeface="ＭＳ Ｐ明朝"/>
              <a:ea typeface="ＭＳ Ｐ明朝"/>
            </a:rPr>
            <a:t>Ｃ</a:t>
          </a:r>
          <a:endParaRPr lang="ja-JP" altLang="en-US"/>
        </a:p>
      </xdr:txBody>
    </xdr:sp>
    <xdr:clientData/>
  </xdr:twoCellAnchor>
  <xdr:twoCellAnchor>
    <xdr:from>
      <xdr:col>22</xdr:col>
      <xdr:colOff>0</xdr:colOff>
      <xdr:row>42</xdr:row>
      <xdr:rowOff>0</xdr:rowOff>
    </xdr:from>
    <xdr:to>
      <xdr:col>23</xdr:col>
      <xdr:colOff>0</xdr:colOff>
      <xdr:row>43</xdr:row>
      <xdr:rowOff>0</xdr:rowOff>
    </xdr:to>
    <xdr:sp macro="" textlink="">
      <xdr:nvSpPr>
        <xdr:cNvPr id="47" name="テキスト 19">
          <a:extLst>
            <a:ext uri="{FF2B5EF4-FFF2-40B4-BE49-F238E27FC236}">
              <a16:creationId xmlns:a16="http://schemas.microsoft.com/office/drawing/2014/main" id="{00000000-0008-0000-0000-00002F000000}"/>
            </a:ext>
          </a:extLst>
        </xdr:cNvPr>
        <xdr:cNvSpPr txBox="1">
          <a:spLocks noChangeArrowheads="1"/>
        </xdr:cNvSpPr>
      </xdr:nvSpPr>
      <xdr:spPr bwMode="auto">
        <a:xfrm>
          <a:off x="8886825" y="7048500"/>
          <a:ext cx="809625" cy="171450"/>
        </a:xfrm>
        <a:prstGeom prst="rect">
          <a:avLst/>
        </a:prstGeom>
        <a:noFill/>
        <a:ln w="17145">
          <a:solidFill>
            <a:srgbClr val="008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FF"/>
              </a:solidFill>
              <a:latin typeface="ＭＳ Ｐ明朝"/>
              <a:ea typeface="ＭＳ Ｐ明朝"/>
            </a:rPr>
            <a:t>Ｃ</a:t>
          </a:r>
          <a:endParaRPr lang="ja-JP" altLang="en-US"/>
        </a:p>
      </xdr:txBody>
    </xdr:sp>
    <xdr:clientData/>
  </xdr:twoCellAnchor>
  <xdr:twoCellAnchor>
    <xdr:from>
      <xdr:col>30</xdr:col>
      <xdr:colOff>9525</xdr:colOff>
      <xdr:row>42</xdr:row>
      <xdr:rowOff>0</xdr:rowOff>
    </xdr:from>
    <xdr:to>
      <xdr:col>32</xdr:col>
      <xdr:colOff>0</xdr:colOff>
      <xdr:row>43</xdr:row>
      <xdr:rowOff>0</xdr:rowOff>
    </xdr:to>
    <xdr:sp macro="" textlink="">
      <xdr:nvSpPr>
        <xdr:cNvPr id="48" name="テキスト 28">
          <a:extLst>
            <a:ext uri="{FF2B5EF4-FFF2-40B4-BE49-F238E27FC236}">
              <a16:creationId xmlns:a16="http://schemas.microsoft.com/office/drawing/2014/main" id="{00000000-0008-0000-0000-000030000000}"/>
            </a:ext>
          </a:extLst>
        </xdr:cNvPr>
        <xdr:cNvSpPr txBox="1">
          <a:spLocks noChangeArrowheads="1"/>
        </xdr:cNvSpPr>
      </xdr:nvSpPr>
      <xdr:spPr bwMode="auto">
        <a:xfrm>
          <a:off x="13335000" y="7048500"/>
          <a:ext cx="942975" cy="171450"/>
        </a:xfrm>
        <a:prstGeom prst="rect">
          <a:avLst/>
        </a:prstGeom>
        <a:noFill/>
        <a:ln w="17145">
          <a:solidFill>
            <a:srgbClr val="00FFFF"/>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FF"/>
              </a:solidFill>
              <a:latin typeface="ＭＳ Ｐ明朝"/>
              <a:ea typeface="ＭＳ Ｐ明朝"/>
            </a:rPr>
            <a:t>Ｄ</a:t>
          </a:r>
          <a:endParaRPr lang="ja-JP" altLang="en-US"/>
        </a:p>
      </xdr:txBody>
    </xdr:sp>
    <xdr:clientData/>
  </xdr:twoCellAnchor>
  <xdr:twoCellAnchor>
    <xdr:from>
      <xdr:col>26</xdr:col>
      <xdr:colOff>0</xdr:colOff>
      <xdr:row>18</xdr:row>
      <xdr:rowOff>76200</xdr:rowOff>
    </xdr:from>
    <xdr:to>
      <xdr:col>26</xdr:col>
      <xdr:colOff>123825</xdr:colOff>
      <xdr:row>18</xdr:row>
      <xdr:rowOff>76200</xdr:rowOff>
    </xdr:to>
    <xdr:sp macro="" textlink="">
      <xdr:nvSpPr>
        <xdr:cNvPr id="16939" name="Line 20">
          <a:extLst>
            <a:ext uri="{FF2B5EF4-FFF2-40B4-BE49-F238E27FC236}">
              <a16:creationId xmlns:a16="http://schemas.microsoft.com/office/drawing/2014/main" id="{00000000-0008-0000-0000-00002B420000}"/>
            </a:ext>
          </a:extLst>
        </xdr:cNvPr>
        <xdr:cNvSpPr>
          <a:spLocks noChangeShapeType="1"/>
        </xdr:cNvSpPr>
      </xdr:nvSpPr>
      <xdr:spPr bwMode="auto">
        <a:xfrm>
          <a:off x="12096750" y="3162300"/>
          <a:ext cx="123825" cy="0"/>
        </a:xfrm>
        <a:prstGeom prst="line">
          <a:avLst/>
        </a:prstGeom>
        <a:noFill/>
        <a:ln w="17145">
          <a:solidFill>
            <a:srgbClr val="FF00FF"/>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114300</xdr:colOff>
      <xdr:row>18</xdr:row>
      <xdr:rowOff>85725</xdr:rowOff>
    </xdr:from>
    <xdr:to>
      <xdr:col>26</xdr:col>
      <xdr:colOff>114300</xdr:colOff>
      <xdr:row>42</xdr:row>
      <xdr:rowOff>13905</xdr:rowOff>
    </xdr:to>
    <xdr:sp macro="" textlink="">
      <xdr:nvSpPr>
        <xdr:cNvPr id="16940" name="Line 21">
          <a:extLst>
            <a:ext uri="{FF2B5EF4-FFF2-40B4-BE49-F238E27FC236}">
              <a16:creationId xmlns:a16="http://schemas.microsoft.com/office/drawing/2014/main" id="{00000000-0008-0000-0000-00002C420000}"/>
            </a:ext>
          </a:extLst>
        </xdr:cNvPr>
        <xdr:cNvSpPr>
          <a:spLocks noChangeShapeType="1"/>
        </xdr:cNvSpPr>
      </xdr:nvSpPr>
      <xdr:spPr bwMode="auto">
        <a:xfrm>
          <a:off x="11064240" y="3103245"/>
          <a:ext cx="0" cy="3974400"/>
        </a:xfrm>
        <a:prstGeom prst="line">
          <a:avLst/>
        </a:prstGeom>
        <a:noFill/>
        <a:ln w="17145">
          <a:solidFill>
            <a:srgbClr val="FF00FF"/>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3810</xdr:colOff>
      <xdr:row>42</xdr:row>
      <xdr:rowOff>87630</xdr:rowOff>
    </xdr:from>
    <xdr:to>
      <xdr:col>23</xdr:col>
      <xdr:colOff>57810</xdr:colOff>
      <xdr:row>42</xdr:row>
      <xdr:rowOff>87630</xdr:rowOff>
    </xdr:to>
    <xdr:sp macro="" textlink="">
      <xdr:nvSpPr>
        <xdr:cNvPr id="16941" name="Line 23">
          <a:extLst>
            <a:ext uri="{FF2B5EF4-FFF2-40B4-BE49-F238E27FC236}">
              <a16:creationId xmlns:a16="http://schemas.microsoft.com/office/drawing/2014/main" id="{00000000-0008-0000-0000-00002D420000}"/>
            </a:ext>
          </a:extLst>
        </xdr:cNvPr>
        <xdr:cNvSpPr>
          <a:spLocks noChangeShapeType="1"/>
        </xdr:cNvSpPr>
      </xdr:nvSpPr>
      <xdr:spPr bwMode="auto">
        <a:xfrm>
          <a:off x="8759190" y="7151370"/>
          <a:ext cx="54000" cy="0"/>
        </a:xfrm>
        <a:prstGeom prst="line">
          <a:avLst/>
        </a:prstGeom>
        <a:noFill/>
        <a:ln w="17145">
          <a:solidFill>
            <a:srgbClr val="FF00FF"/>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175260</xdr:colOff>
      <xdr:row>42</xdr:row>
      <xdr:rowOff>85725</xdr:rowOff>
    </xdr:from>
    <xdr:to>
      <xdr:col>27</xdr:col>
      <xdr:colOff>1080</xdr:colOff>
      <xdr:row>42</xdr:row>
      <xdr:rowOff>85725</xdr:rowOff>
    </xdr:to>
    <xdr:sp macro="" textlink="">
      <xdr:nvSpPr>
        <xdr:cNvPr id="16943" name="Line 25">
          <a:extLst>
            <a:ext uri="{FF2B5EF4-FFF2-40B4-BE49-F238E27FC236}">
              <a16:creationId xmlns:a16="http://schemas.microsoft.com/office/drawing/2014/main" id="{00000000-0008-0000-0000-00002F420000}"/>
            </a:ext>
          </a:extLst>
        </xdr:cNvPr>
        <xdr:cNvSpPr>
          <a:spLocks noChangeShapeType="1"/>
        </xdr:cNvSpPr>
      </xdr:nvSpPr>
      <xdr:spPr bwMode="auto">
        <a:xfrm flipH="1">
          <a:off x="11125200" y="7149465"/>
          <a:ext cx="46800" cy="0"/>
        </a:xfrm>
        <a:prstGeom prst="line">
          <a:avLst/>
        </a:prstGeom>
        <a:noFill/>
        <a:ln w="17145">
          <a:solidFill>
            <a:srgbClr val="FF00FF"/>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9525</xdr:colOff>
      <xdr:row>34</xdr:row>
      <xdr:rowOff>152401</xdr:rowOff>
    </xdr:from>
    <xdr:to>
      <xdr:col>23</xdr:col>
      <xdr:colOff>727710</xdr:colOff>
      <xdr:row>42</xdr:row>
      <xdr:rowOff>45721</xdr:rowOff>
    </xdr:to>
    <xdr:sp macro="" textlink="">
      <xdr:nvSpPr>
        <xdr:cNvPr id="64" name="テキスト 39">
          <a:extLst>
            <a:ext uri="{FF2B5EF4-FFF2-40B4-BE49-F238E27FC236}">
              <a16:creationId xmlns:a16="http://schemas.microsoft.com/office/drawing/2014/main" id="{00000000-0008-0000-0000-000040000000}"/>
            </a:ext>
          </a:extLst>
        </xdr:cNvPr>
        <xdr:cNvSpPr txBox="1">
          <a:spLocks noChangeArrowheads="1"/>
        </xdr:cNvSpPr>
      </xdr:nvSpPr>
      <xdr:spPr bwMode="auto">
        <a:xfrm>
          <a:off x="8764905" y="5875021"/>
          <a:ext cx="718185" cy="123444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明朝"/>
              <a:ea typeface="ＭＳ Ｐ明朝"/>
            </a:rPr>
            <a:t>*1 使用先は工事の発注者になります。</a:t>
          </a:r>
        </a:p>
        <a:p>
          <a:pPr algn="l" rtl="0">
            <a:defRPr sz="1000"/>
          </a:pPr>
          <a:r>
            <a:rPr lang="ja-JP" altLang="en-US" sz="800" b="0" i="0" u="none" strike="noStrike" baseline="0">
              <a:solidFill>
                <a:srgbClr val="FF0000"/>
              </a:solidFill>
              <a:latin typeface="ＭＳ Ｐ明朝"/>
              <a:ea typeface="ＭＳ Ｐ明朝"/>
            </a:rPr>
            <a:t>*2 電気、ガス、水道、通信事業に拘わるものは、他官庁にご入力下さい。</a:t>
          </a:r>
        </a:p>
        <a:p>
          <a:pPr algn="l" rtl="0">
            <a:defRPr sz="1000"/>
          </a:pPr>
          <a:endParaRPr lang="ja-JP" altLang="en-US"/>
        </a:p>
      </xdr:txBody>
    </xdr:sp>
    <xdr:clientData/>
  </xdr:twoCellAnchor>
  <xdr:twoCellAnchor>
    <xdr:from>
      <xdr:col>32</xdr:col>
      <xdr:colOff>114300</xdr:colOff>
      <xdr:row>22</xdr:row>
      <xdr:rowOff>19049</xdr:rowOff>
    </xdr:from>
    <xdr:to>
      <xdr:col>33</xdr:col>
      <xdr:colOff>76200</xdr:colOff>
      <xdr:row>26</xdr:row>
      <xdr:rowOff>133350</xdr:rowOff>
    </xdr:to>
    <xdr:sp macro="" textlink="">
      <xdr:nvSpPr>
        <xdr:cNvPr id="65" name="テキスト 57">
          <a:extLst>
            <a:ext uri="{FF2B5EF4-FFF2-40B4-BE49-F238E27FC236}">
              <a16:creationId xmlns:a16="http://schemas.microsoft.com/office/drawing/2014/main" id="{00000000-0008-0000-0000-000041000000}"/>
            </a:ext>
          </a:extLst>
        </xdr:cNvPr>
        <xdr:cNvSpPr txBox="1">
          <a:spLocks noChangeArrowheads="1"/>
        </xdr:cNvSpPr>
      </xdr:nvSpPr>
      <xdr:spPr bwMode="auto">
        <a:xfrm>
          <a:off x="14363700" y="3790949"/>
          <a:ext cx="914400" cy="800101"/>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明朝"/>
              <a:ea typeface="ＭＳ Ｐ明朝"/>
            </a:rPr>
            <a:t>*1 使用数量はｔ換算でご入力下さい。（ｍ</a:t>
          </a:r>
          <a:r>
            <a:rPr lang="ja-JP" altLang="en-US" sz="800" b="0" i="0" u="none" strike="noStrike" baseline="30000">
              <a:solidFill>
                <a:srgbClr val="FF0000"/>
              </a:solidFill>
              <a:latin typeface="ＭＳ Ｐ明朝"/>
              <a:ea typeface="ＭＳ Ｐ明朝"/>
            </a:rPr>
            <a:t>3</a:t>
          </a:r>
          <a:r>
            <a:rPr lang="ja-JP" altLang="en-US" sz="800" b="0" i="0" u="none" strike="noStrike" baseline="0">
              <a:solidFill>
                <a:srgbClr val="FF0000"/>
              </a:solidFill>
              <a:latin typeface="ＭＳ Ｐ明朝"/>
              <a:ea typeface="ＭＳ Ｐ明朝"/>
            </a:rPr>
            <a:t>では入力しないで下さい。）</a:t>
          </a:r>
        </a:p>
        <a:p>
          <a:pPr algn="l" rtl="0">
            <a:defRPr sz="1000"/>
          </a:pPr>
          <a:endParaRPr lang="ja-JP" altLang="en-US" sz="800">
            <a:solidFill>
              <a:srgbClr val="FF0000"/>
            </a:solidFill>
            <a:latin typeface="ＭＳ Ｐ明朝" pitchFamily="18" charset="-128"/>
            <a:ea typeface="ＭＳ Ｐ明朝" pitchFamily="18" charset="-128"/>
          </a:endParaRPr>
        </a:p>
      </xdr:txBody>
    </xdr:sp>
    <xdr:clientData/>
  </xdr:twoCellAnchor>
  <xdr:twoCellAnchor>
    <xdr:from>
      <xdr:col>26</xdr:col>
      <xdr:colOff>0</xdr:colOff>
      <xdr:row>32</xdr:row>
      <xdr:rowOff>85725</xdr:rowOff>
    </xdr:from>
    <xdr:to>
      <xdr:col>26</xdr:col>
      <xdr:colOff>104775</xdr:colOff>
      <xdr:row>32</xdr:row>
      <xdr:rowOff>85725</xdr:rowOff>
    </xdr:to>
    <xdr:sp macro="" textlink="">
      <xdr:nvSpPr>
        <xdr:cNvPr id="16946" name="Line 41">
          <a:extLst>
            <a:ext uri="{FF2B5EF4-FFF2-40B4-BE49-F238E27FC236}">
              <a16:creationId xmlns:a16="http://schemas.microsoft.com/office/drawing/2014/main" id="{00000000-0008-0000-0000-000032420000}"/>
            </a:ext>
          </a:extLst>
        </xdr:cNvPr>
        <xdr:cNvSpPr>
          <a:spLocks noChangeShapeType="1"/>
        </xdr:cNvSpPr>
      </xdr:nvSpPr>
      <xdr:spPr bwMode="auto">
        <a:xfrm>
          <a:off x="12096750" y="5591175"/>
          <a:ext cx="104775" cy="0"/>
        </a:xfrm>
        <a:prstGeom prst="line">
          <a:avLst/>
        </a:prstGeom>
        <a:noFill/>
        <a:ln w="17145">
          <a:solidFill>
            <a:srgbClr val="FF00FF"/>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215265</xdr:colOff>
      <xdr:row>51</xdr:row>
      <xdr:rowOff>15240</xdr:rowOff>
    </xdr:from>
    <xdr:to>
      <xdr:col>33</xdr:col>
      <xdr:colOff>99060</xdr:colOff>
      <xdr:row>55</xdr:row>
      <xdr:rowOff>99060</xdr:rowOff>
    </xdr:to>
    <xdr:sp macro="" textlink="">
      <xdr:nvSpPr>
        <xdr:cNvPr id="67" name="テキスト 57">
          <a:extLst>
            <a:ext uri="{FF2B5EF4-FFF2-40B4-BE49-F238E27FC236}">
              <a16:creationId xmlns:a16="http://schemas.microsoft.com/office/drawing/2014/main" id="{00000000-0008-0000-0000-000043000000}"/>
            </a:ext>
          </a:extLst>
        </xdr:cNvPr>
        <xdr:cNvSpPr txBox="1">
          <a:spLocks noChangeArrowheads="1"/>
        </xdr:cNvSpPr>
      </xdr:nvSpPr>
      <xdr:spPr bwMode="auto">
        <a:xfrm>
          <a:off x="11165205" y="8587740"/>
          <a:ext cx="2657475" cy="77724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明朝"/>
              <a:ea typeface="ＭＳ Ｐ明朝"/>
            </a:rPr>
            <a:t>*1 重機等の燃料は除く。</a:t>
          </a:r>
        </a:p>
        <a:p>
          <a:pPr algn="l" rtl="0">
            <a:defRPr sz="1000"/>
          </a:pPr>
          <a:r>
            <a:rPr lang="ja-JP" altLang="en-US" sz="800" b="0" i="0" u="none" strike="noStrike" baseline="0">
              <a:solidFill>
                <a:srgbClr val="FF0000"/>
              </a:solidFill>
              <a:latin typeface="ＭＳ Ｐ明朝"/>
              <a:ea typeface="ＭＳ Ｐ明朝"/>
            </a:rPr>
            <a:t>*2 １ｔ当たり消費量は小数点以下３位まで入力して下さい。</a:t>
          </a:r>
          <a:endParaRPr lang="en-US" altLang="ja-JP" sz="800" b="0" i="0" u="none" strike="noStrike" baseline="0">
            <a:solidFill>
              <a:srgbClr val="FF0000"/>
            </a:solidFill>
            <a:latin typeface="ＭＳ Ｐ明朝"/>
            <a:ea typeface="ＭＳ Ｐ明朝"/>
          </a:endParaRPr>
        </a:p>
        <a:p>
          <a:pPr algn="l" rtl="0">
            <a:defRPr sz="1000"/>
          </a:pPr>
          <a:r>
            <a:rPr lang="en-US" altLang="ja-JP" sz="800" b="0" i="0" u="none" strike="noStrike" baseline="0">
              <a:solidFill>
                <a:srgbClr val="FF0000"/>
              </a:solidFill>
              <a:latin typeface="ＭＳ Ｐ明朝"/>
              <a:ea typeface="ＭＳ Ｐ明朝"/>
            </a:rPr>
            <a:t>*3</a:t>
          </a:r>
          <a:r>
            <a:rPr lang="ja-JP" altLang="en-US" sz="800" b="0" i="0" u="none" strike="noStrike" baseline="0">
              <a:solidFill>
                <a:srgbClr val="FF0000"/>
              </a:solidFill>
              <a:latin typeface="ＭＳ Ｐ明朝"/>
              <a:ea typeface="ＭＳ Ｐ明朝"/>
            </a:rPr>
            <a:t>灯油の</a:t>
          </a:r>
          <a:r>
            <a:rPr lang="en-US" altLang="ja-JP" sz="800" b="0" i="0" u="none" strike="noStrike" baseline="0">
              <a:solidFill>
                <a:srgbClr val="FF0000"/>
              </a:solidFill>
              <a:latin typeface="ＭＳ Ｐ明朝"/>
              <a:ea typeface="ＭＳ Ｐ明朝"/>
            </a:rPr>
            <a:t>A</a:t>
          </a:r>
          <a:r>
            <a:rPr lang="ja-JP" altLang="en-US" sz="800" b="0" i="0" u="none" strike="noStrike" baseline="0">
              <a:solidFill>
                <a:srgbClr val="FF0000"/>
              </a:solidFill>
              <a:latin typeface="ＭＳ Ｐ明朝"/>
              <a:ea typeface="ＭＳ Ｐ明朝"/>
            </a:rPr>
            <a:t>重油換算係数は</a:t>
          </a:r>
          <a:r>
            <a:rPr lang="en-US" altLang="ja-JP" sz="800" b="0" i="0" u="none" strike="noStrike" baseline="0">
              <a:solidFill>
                <a:srgbClr val="FF0000"/>
              </a:solidFill>
              <a:latin typeface="ＭＳ Ｐ明朝"/>
              <a:ea typeface="ＭＳ Ｐ明朝"/>
            </a:rPr>
            <a:t>0.94</a:t>
          </a:r>
          <a:r>
            <a:rPr lang="ja-JP" altLang="en-US" sz="800" b="0" i="0" u="none" strike="noStrike" baseline="0">
              <a:solidFill>
                <a:srgbClr val="FF0000"/>
              </a:solidFill>
              <a:latin typeface="ＭＳ Ｐ明朝"/>
              <a:ea typeface="ＭＳ Ｐ明朝"/>
            </a:rPr>
            <a:t>ガスの</a:t>
          </a:r>
          <a:r>
            <a:rPr lang="en-US" altLang="ja-JP" sz="800" b="0" i="0" u="none" strike="noStrike" baseline="0">
              <a:solidFill>
                <a:srgbClr val="FF0000"/>
              </a:solidFill>
              <a:latin typeface="ＭＳ Ｐ明朝"/>
              <a:ea typeface="ＭＳ Ｐ明朝"/>
            </a:rPr>
            <a:t>A</a:t>
          </a:r>
          <a:r>
            <a:rPr lang="ja-JP" altLang="en-US" sz="800" b="0" i="0" u="none" strike="noStrike" baseline="0">
              <a:solidFill>
                <a:srgbClr val="FF0000"/>
              </a:solidFill>
              <a:latin typeface="ＭＳ Ｐ明朝"/>
              <a:ea typeface="ＭＳ Ｐ明朝"/>
            </a:rPr>
            <a:t>重油換算係数は</a:t>
          </a:r>
          <a:r>
            <a:rPr lang="en-US" altLang="ja-JP" sz="800" b="0" i="0" u="none" strike="noStrike" baseline="0">
              <a:solidFill>
                <a:srgbClr val="FF0000"/>
              </a:solidFill>
              <a:latin typeface="ＭＳ Ｐ明朝"/>
              <a:ea typeface="ＭＳ Ｐ明朝"/>
            </a:rPr>
            <a:t>1.15</a:t>
          </a:r>
        </a:p>
        <a:p>
          <a:pPr algn="l" rtl="0">
            <a:defRPr sz="1000"/>
          </a:pPr>
          <a:r>
            <a:rPr lang="ja-JP" altLang="en-US" sz="800">
              <a:solidFill>
                <a:srgbClr val="FF0000"/>
              </a:solidFill>
              <a:latin typeface="ＭＳ Ｐ明朝" panose="02020600040205080304" pitchFamily="18" charset="-128"/>
              <a:ea typeface="ＭＳ Ｐ明朝" panose="02020600040205080304" pitchFamily="18" charset="-128"/>
            </a:rPr>
            <a:t>燃料に項目がない時、</a:t>
          </a:r>
          <a:r>
            <a:rPr lang="en-US" altLang="ja-JP" sz="800">
              <a:solidFill>
                <a:srgbClr val="FF0000"/>
              </a:solidFill>
              <a:latin typeface="ＭＳ Ｐ明朝" panose="02020600040205080304" pitchFamily="18" charset="-128"/>
              <a:ea typeface="ＭＳ Ｐ明朝" panose="02020600040205080304" pitchFamily="18" charset="-128"/>
            </a:rPr>
            <a:t>A</a:t>
          </a:r>
          <a:r>
            <a:rPr lang="ja-JP" altLang="en-US" sz="800">
              <a:solidFill>
                <a:srgbClr val="FF0000"/>
              </a:solidFill>
              <a:latin typeface="ＭＳ Ｐ明朝" panose="02020600040205080304" pitchFamily="18" charset="-128"/>
              <a:ea typeface="ＭＳ Ｐ明朝" panose="02020600040205080304" pitchFamily="18" charset="-128"/>
            </a:rPr>
            <a:t>重油換算の数値を入力して下さい。</a:t>
          </a:r>
        </a:p>
      </xdr:txBody>
    </xdr:sp>
    <xdr:clientData/>
  </xdr:twoCellAnchor>
  <xdr:twoCellAnchor>
    <xdr:from>
      <xdr:col>30</xdr:col>
      <xdr:colOff>0</xdr:colOff>
      <xdr:row>22</xdr:row>
      <xdr:rowOff>152400</xdr:rowOff>
    </xdr:from>
    <xdr:to>
      <xdr:col>30</xdr:col>
      <xdr:colOff>142875</xdr:colOff>
      <xdr:row>23</xdr:row>
      <xdr:rowOff>142875</xdr:rowOff>
    </xdr:to>
    <xdr:sp macro="" textlink="">
      <xdr:nvSpPr>
        <xdr:cNvPr id="68" name="テキスト 39">
          <a:extLst>
            <a:ext uri="{FF2B5EF4-FFF2-40B4-BE49-F238E27FC236}">
              <a16:creationId xmlns:a16="http://schemas.microsoft.com/office/drawing/2014/main" id="{00000000-0008-0000-0000-000044000000}"/>
            </a:ext>
          </a:extLst>
        </xdr:cNvPr>
        <xdr:cNvSpPr txBox="1">
          <a:spLocks noChangeArrowheads="1"/>
        </xdr:cNvSpPr>
      </xdr:nvSpPr>
      <xdr:spPr bwMode="auto">
        <a:xfrm>
          <a:off x="13325475" y="3752850"/>
          <a:ext cx="142875" cy="1619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①</a:t>
          </a:r>
          <a:endParaRPr lang="ja-JP" altLang="en-US">
            <a:solidFill>
              <a:sysClr val="windowText" lastClr="000000"/>
            </a:solidFill>
          </a:endParaRPr>
        </a:p>
      </xdr:txBody>
    </xdr:sp>
    <xdr:clientData/>
  </xdr:twoCellAnchor>
  <xdr:twoCellAnchor>
    <xdr:from>
      <xdr:col>30</xdr:col>
      <xdr:colOff>0</xdr:colOff>
      <xdr:row>23</xdr:row>
      <xdr:rowOff>157163</xdr:rowOff>
    </xdr:from>
    <xdr:to>
      <xdr:col>30</xdr:col>
      <xdr:colOff>142875</xdr:colOff>
      <xdr:row>24</xdr:row>
      <xdr:rowOff>147638</xdr:rowOff>
    </xdr:to>
    <xdr:sp macro="" textlink="">
      <xdr:nvSpPr>
        <xdr:cNvPr id="69" name="テキスト 39">
          <a:extLst>
            <a:ext uri="{FF2B5EF4-FFF2-40B4-BE49-F238E27FC236}">
              <a16:creationId xmlns:a16="http://schemas.microsoft.com/office/drawing/2014/main" id="{00000000-0008-0000-0000-000045000000}"/>
            </a:ext>
          </a:extLst>
        </xdr:cNvPr>
        <xdr:cNvSpPr txBox="1">
          <a:spLocks noChangeArrowheads="1"/>
        </xdr:cNvSpPr>
      </xdr:nvSpPr>
      <xdr:spPr bwMode="auto">
        <a:xfrm>
          <a:off x="13325475" y="3929063"/>
          <a:ext cx="142875" cy="1619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②</a:t>
          </a:r>
          <a:endParaRPr lang="ja-JP" altLang="en-US">
            <a:solidFill>
              <a:sysClr val="windowText" lastClr="000000"/>
            </a:solidFill>
          </a:endParaRPr>
        </a:p>
      </xdr:txBody>
    </xdr:sp>
    <xdr:clientData/>
  </xdr:twoCellAnchor>
  <xdr:twoCellAnchor>
    <xdr:from>
      <xdr:col>30</xdr:col>
      <xdr:colOff>0</xdr:colOff>
      <xdr:row>24</xdr:row>
      <xdr:rowOff>161925</xdr:rowOff>
    </xdr:from>
    <xdr:to>
      <xdr:col>30</xdr:col>
      <xdr:colOff>142875</xdr:colOff>
      <xdr:row>25</xdr:row>
      <xdr:rowOff>152400</xdr:rowOff>
    </xdr:to>
    <xdr:sp macro="" textlink="">
      <xdr:nvSpPr>
        <xdr:cNvPr id="70" name="テキスト 39">
          <a:extLst>
            <a:ext uri="{FF2B5EF4-FFF2-40B4-BE49-F238E27FC236}">
              <a16:creationId xmlns:a16="http://schemas.microsoft.com/office/drawing/2014/main" id="{00000000-0008-0000-0000-000046000000}"/>
            </a:ext>
          </a:extLst>
        </xdr:cNvPr>
        <xdr:cNvSpPr txBox="1">
          <a:spLocks noChangeArrowheads="1"/>
        </xdr:cNvSpPr>
      </xdr:nvSpPr>
      <xdr:spPr bwMode="auto">
        <a:xfrm>
          <a:off x="13325475" y="4105275"/>
          <a:ext cx="142875" cy="1619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③</a:t>
          </a:r>
          <a:endParaRPr lang="ja-JP" altLang="en-US">
            <a:solidFill>
              <a:sysClr val="windowText" lastClr="000000"/>
            </a:solidFill>
          </a:endParaRPr>
        </a:p>
      </xdr:txBody>
    </xdr:sp>
    <xdr:clientData/>
  </xdr:twoCellAnchor>
  <xdr:twoCellAnchor>
    <xdr:from>
      <xdr:col>30</xdr:col>
      <xdr:colOff>0</xdr:colOff>
      <xdr:row>25</xdr:row>
      <xdr:rowOff>157163</xdr:rowOff>
    </xdr:from>
    <xdr:to>
      <xdr:col>30</xdr:col>
      <xdr:colOff>142875</xdr:colOff>
      <xdr:row>26</xdr:row>
      <xdr:rowOff>147638</xdr:rowOff>
    </xdr:to>
    <xdr:sp macro="" textlink="">
      <xdr:nvSpPr>
        <xdr:cNvPr id="71" name="テキスト 39">
          <a:extLst>
            <a:ext uri="{FF2B5EF4-FFF2-40B4-BE49-F238E27FC236}">
              <a16:creationId xmlns:a16="http://schemas.microsoft.com/office/drawing/2014/main" id="{00000000-0008-0000-0000-000047000000}"/>
            </a:ext>
          </a:extLst>
        </xdr:cNvPr>
        <xdr:cNvSpPr txBox="1">
          <a:spLocks noChangeArrowheads="1"/>
        </xdr:cNvSpPr>
      </xdr:nvSpPr>
      <xdr:spPr bwMode="auto">
        <a:xfrm>
          <a:off x="13325475" y="4271963"/>
          <a:ext cx="142875" cy="1619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④</a:t>
          </a:r>
          <a:endParaRPr lang="ja-JP" altLang="en-US">
            <a:solidFill>
              <a:sysClr val="windowText" lastClr="000000"/>
            </a:solidFill>
          </a:endParaRPr>
        </a:p>
      </xdr:txBody>
    </xdr:sp>
    <xdr:clientData/>
  </xdr:twoCellAnchor>
  <xdr:twoCellAnchor>
    <xdr:from>
      <xdr:col>30</xdr:col>
      <xdr:colOff>0</xdr:colOff>
      <xdr:row>26</xdr:row>
      <xdr:rowOff>164306</xdr:rowOff>
    </xdr:from>
    <xdr:to>
      <xdr:col>30</xdr:col>
      <xdr:colOff>142875</xdr:colOff>
      <xdr:row>27</xdr:row>
      <xdr:rowOff>154781</xdr:rowOff>
    </xdr:to>
    <xdr:sp macro="" textlink="">
      <xdr:nvSpPr>
        <xdr:cNvPr id="72" name="テキスト 39">
          <a:extLst>
            <a:ext uri="{FF2B5EF4-FFF2-40B4-BE49-F238E27FC236}">
              <a16:creationId xmlns:a16="http://schemas.microsoft.com/office/drawing/2014/main" id="{00000000-0008-0000-0000-000048000000}"/>
            </a:ext>
          </a:extLst>
        </xdr:cNvPr>
        <xdr:cNvSpPr txBox="1">
          <a:spLocks noChangeArrowheads="1"/>
        </xdr:cNvSpPr>
      </xdr:nvSpPr>
      <xdr:spPr bwMode="auto">
        <a:xfrm>
          <a:off x="13325475" y="4450556"/>
          <a:ext cx="142875" cy="1619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⑤</a:t>
          </a:r>
          <a:endParaRPr lang="ja-JP" altLang="en-US">
            <a:solidFill>
              <a:sysClr val="windowText" lastClr="000000"/>
            </a:solidFill>
          </a:endParaRPr>
        </a:p>
      </xdr:txBody>
    </xdr:sp>
    <xdr:clientData/>
  </xdr:twoCellAnchor>
  <xdr:twoCellAnchor>
    <xdr:from>
      <xdr:col>29</xdr:col>
      <xdr:colOff>569120</xdr:colOff>
      <xdr:row>27</xdr:row>
      <xdr:rowOff>157163</xdr:rowOff>
    </xdr:from>
    <xdr:to>
      <xdr:col>30</xdr:col>
      <xdr:colOff>140495</xdr:colOff>
      <xdr:row>28</xdr:row>
      <xdr:rowOff>147638</xdr:rowOff>
    </xdr:to>
    <xdr:sp macro="" textlink="">
      <xdr:nvSpPr>
        <xdr:cNvPr id="73" name="テキスト 39">
          <a:extLst>
            <a:ext uri="{FF2B5EF4-FFF2-40B4-BE49-F238E27FC236}">
              <a16:creationId xmlns:a16="http://schemas.microsoft.com/office/drawing/2014/main" id="{00000000-0008-0000-0000-000049000000}"/>
            </a:ext>
          </a:extLst>
        </xdr:cNvPr>
        <xdr:cNvSpPr txBox="1">
          <a:spLocks noChangeArrowheads="1"/>
        </xdr:cNvSpPr>
      </xdr:nvSpPr>
      <xdr:spPr bwMode="auto">
        <a:xfrm>
          <a:off x="13323095" y="4614863"/>
          <a:ext cx="142875" cy="1619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⑥</a:t>
          </a:r>
          <a:endParaRPr lang="ja-JP" altLang="en-US">
            <a:solidFill>
              <a:sysClr val="windowText" lastClr="000000"/>
            </a:solidFill>
          </a:endParaRPr>
        </a:p>
      </xdr:txBody>
    </xdr:sp>
    <xdr:clientData/>
  </xdr:twoCellAnchor>
  <xdr:twoCellAnchor>
    <xdr:from>
      <xdr:col>30</xdr:col>
      <xdr:colOff>2381</xdr:colOff>
      <xdr:row>28</xdr:row>
      <xdr:rowOff>152400</xdr:rowOff>
    </xdr:from>
    <xdr:to>
      <xdr:col>30</xdr:col>
      <xdr:colOff>145256</xdr:colOff>
      <xdr:row>29</xdr:row>
      <xdr:rowOff>142875</xdr:rowOff>
    </xdr:to>
    <xdr:sp macro="" textlink="">
      <xdr:nvSpPr>
        <xdr:cNvPr id="74" name="テキスト 39">
          <a:extLst>
            <a:ext uri="{FF2B5EF4-FFF2-40B4-BE49-F238E27FC236}">
              <a16:creationId xmlns:a16="http://schemas.microsoft.com/office/drawing/2014/main" id="{00000000-0008-0000-0000-00004A000000}"/>
            </a:ext>
          </a:extLst>
        </xdr:cNvPr>
        <xdr:cNvSpPr txBox="1">
          <a:spLocks noChangeArrowheads="1"/>
        </xdr:cNvSpPr>
      </xdr:nvSpPr>
      <xdr:spPr bwMode="auto">
        <a:xfrm>
          <a:off x="13327856" y="4781550"/>
          <a:ext cx="142875" cy="1619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⑦</a:t>
          </a:r>
          <a:endParaRPr lang="ja-JP" altLang="en-US">
            <a:solidFill>
              <a:sysClr val="windowText" lastClr="000000"/>
            </a:solidFill>
          </a:endParaRPr>
        </a:p>
      </xdr:txBody>
    </xdr:sp>
    <xdr:clientData/>
  </xdr:twoCellAnchor>
  <xdr:twoCellAnchor>
    <xdr:from>
      <xdr:col>30</xdr:col>
      <xdr:colOff>2381</xdr:colOff>
      <xdr:row>29</xdr:row>
      <xdr:rowOff>161925</xdr:rowOff>
    </xdr:from>
    <xdr:to>
      <xdr:col>30</xdr:col>
      <xdr:colOff>145256</xdr:colOff>
      <xdr:row>30</xdr:row>
      <xdr:rowOff>152400</xdr:rowOff>
    </xdr:to>
    <xdr:sp macro="" textlink="">
      <xdr:nvSpPr>
        <xdr:cNvPr id="75" name="テキスト 39">
          <a:extLst>
            <a:ext uri="{FF2B5EF4-FFF2-40B4-BE49-F238E27FC236}">
              <a16:creationId xmlns:a16="http://schemas.microsoft.com/office/drawing/2014/main" id="{00000000-0008-0000-0000-00004B000000}"/>
            </a:ext>
          </a:extLst>
        </xdr:cNvPr>
        <xdr:cNvSpPr txBox="1">
          <a:spLocks noChangeArrowheads="1"/>
        </xdr:cNvSpPr>
      </xdr:nvSpPr>
      <xdr:spPr bwMode="auto">
        <a:xfrm>
          <a:off x="13327856" y="4962525"/>
          <a:ext cx="142875" cy="1619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⑧</a:t>
          </a:r>
          <a:endParaRPr lang="ja-JP" altLang="en-US">
            <a:solidFill>
              <a:sysClr val="windowText" lastClr="000000"/>
            </a:solidFill>
          </a:endParaRPr>
        </a:p>
      </xdr:txBody>
    </xdr:sp>
    <xdr:clientData/>
  </xdr:twoCellAnchor>
  <xdr:twoCellAnchor>
    <xdr:from>
      <xdr:col>30</xdr:col>
      <xdr:colOff>2381</xdr:colOff>
      <xdr:row>30</xdr:row>
      <xdr:rowOff>161925</xdr:rowOff>
    </xdr:from>
    <xdr:to>
      <xdr:col>30</xdr:col>
      <xdr:colOff>145256</xdr:colOff>
      <xdr:row>31</xdr:row>
      <xdr:rowOff>152400</xdr:rowOff>
    </xdr:to>
    <xdr:sp macro="" textlink="">
      <xdr:nvSpPr>
        <xdr:cNvPr id="76" name="テキスト 39">
          <a:extLst>
            <a:ext uri="{FF2B5EF4-FFF2-40B4-BE49-F238E27FC236}">
              <a16:creationId xmlns:a16="http://schemas.microsoft.com/office/drawing/2014/main" id="{00000000-0008-0000-0000-00004C000000}"/>
            </a:ext>
          </a:extLst>
        </xdr:cNvPr>
        <xdr:cNvSpPr txBox="1">
          <a:spLocks noChangeArrowheads="1"/>
        </xdr:cNvSpPr>
      </xdr:nvSpPr>
      <xdr:spPr bwMode="auto">
        <a:xfrm>
          <a:off x="13327856" y="5133975"/>
          <a:ext cx="142875" cy="1619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⑨</a:t>
          </a:r>
          <a:endParaRPr lang="ja-JP" altLang="en-US">
            <a:solidFill>
              <a:sysClr val="windowText" lastClr="000000"/>
            </a:solidFill>
          </a:endParaRPr>
        </a:p>
      </xdr:txBody>
    </xdr:sp>
    <xdr:clientData/>
  </xdr:twoCellAnchor>
  <xdr:twoCellAnchor>
    <xdr:from>
      <xdr:col>30</xdr:col>
      <xdr:colOff>2381</xdr:colOff>
      <xdr:row>31</xdr:row>
      <xdr:rowOff>178594</xdr:rowOff>
    </xdr:from>
    <xdr:to>
      <xdr:col>30</xdr:col>
      <xdr:colOff>145256</xdr:colOff>
      <xdr:row>32</xdr:row>
      <xdr:rowOff>150019</xdr:rowOff>
    </xdr:to>
    <xdr:sp macro="" textlink="">
      <xdr:nvSpPr>
        <xdr:cNvPr id="77" name="テキスト 39">
          <a:extLst>
            <a:ext uri="{FF2B5EF4-FFF2-40B4-BE49-F238E27FC236}">
              <a16:creationId xmlns:a16="http://schemas.microsoft.com/office/drawing/2014/main" id="{00000000-0008-0000-0000-00004D000000}"/>
            </a:ext>
          </a:extLst>
        </xdr:cNvPr>
        <xdr:cNvSpPr txBox="1">
          <a:spLocks noChangeArrowheads="1"/>
        </xdr:cNvSpPr>
      </xdr:nvSpPr>
      <xdr:spPr bwMode="auto">
        <a:xfrm>
          <a:off x="13327856" y="5322094"/>
          <a:ext cx="142875" cy="1619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⑩</a:t>
          </a:r>
          <a:endParaRPr lang="ja-JP" altLang="en-US">
            <a:solidFill>
              <a:sysClr val="windowText" lastClr="000000"/>
            </a:solidFill>
          </a:endParaRPr>
        </a:p>
      </xdr:txBody>
    </xdr:sp>
    <xdr:clientData/>
  </xdr:twoCellAnchor>
  <xdr:twoCellAnchor>
    <xdr:from>
      <xdr:col>30</xdr:col>
      <xdr:colOff>2381</xdr:colOff>
      <xdr:row>32</xdr:row>
      <xdr:rowOff>161925</xdr:rowOff>
    </xdr:from>
    <xdr:to>
      <xdr:col>30</xdr:col>
      <xdr:colOff>145256</xdr:colOff>
      <xdr:row>33</xdr:row>
      <xdr:rowOff>152400</xdr:rowOff>
    </xdr:to>
    <xdr:sp macro="" textlink="">
      <xdr:nvSpPr>
        <xdr:cNvPr id="78" name="テキスト 39">
          <a:extLst>
            <a:ext uri="{FF2B5EF4-FFF2-40B4-BE49-F238E27FC236}">
              <a16:creationId xmlns:a16="http://schemas.microsoft.com/office/drawing/2014/main" id="{00000000-0008-0000-0000-00004E000000}"/>
            </a:ext>
          </a:extLst>
        </xdr:cNvPr>
        <xdr:cNvSpPr txBox="1">
          <a:spLocks noChangeArrowheads="1"/>
        </xdr:cNvSpPr>
      </xdr:nvSpPr>
      <xdr:spPr bwMode="auto">
        <a:xfrm>
          <a:off x="13327856" y="5495925"/>
          <a:ext cx="142875" cy="1619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⑪</a:t>
          </a:r>
          <a:endParaRPr lang="ja-JP" altLang="en-US">
            <a:solidFill>
              <a:sysClr val="windowText" lastClr="000000"/>
            </a:solidFill>
          </a:endParaRPr>
        </a:p>
      </xdr:txBody>
    </xdr:sp>
    <xdr:clientData/>
  </xdr:twoCellAnchor>
  <xdr:twoCellAnchor>
    <xdr:from>
      <xdr:col>30</xdr:col>
      <xdr:colOff>0</xdr:colOff>
      <xdr:row>33</xdr:row>
      <xdr:rowOff>157162</xdr:rowOff>
    </xdr:from>
    <xdr:to>
      <xdr:col>30</xdr:col>
      <xdr:colOff>142875</xdr:colOff>
      <xdr:row>34</xdr:row>
      <xdr:rowOff>147637</xdr:rowOff>
    </xdr:to>
    <xdr:sp macro="" textlink="">
      <xdr:nvSpPr>
        <xdr:cNvPr id="79" name="テキスト 39">
          <a:extLst>
            <a:ext uri="{FF2B5EF4-FFF2-40B4-BE49-F238E27FC236}">
              <a16:creationId xmlns:a16="http://schemas.microsoft.com/office/drawing/2014/main" id="{00000000-0008-0000-0000-00004F000000}"/>
            </a:ext>
          </a:extLst>
        </xdr:cNvPr>
        <xdr:cNvSpPr txBox="1">
          <a:spLocks noChangeArrowheads="1"/>
        </xdr:cNvSpPr>
      </xdr:nvSpPr>
      <xdr:spPr bwMode="auto">
        <a:xfrm>
          <a:off x="13325475" y="5662612"/>
          <a:ext cx="142875" cy="1619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⑫</a:t>
          </a:r>
          <a:endParaRPr lang="ja-JP" altLang="en-US">
            <a:solidFill>
              <a:sysClr val="windowText" lastClr="000000"/>
            </a:solidFill>
          </a:endParaRPr>
        </a:p>
      </xdr:txBody>
    </xdr:sp>
    <xdr:clientData/>
  </xdr:twoCellAnchor>
  <xdr:twoCellAnchor>
    <xdr:from>
      <xdr:col>30</xdr:col>
      <xdr:colOff>0</xdr:colOff>
      <xdr:row>34</xdr:row>
      <xdr:rowOff>157162</xdr:rowOff>
    </xdr:from>
    <xdr:to>
      <xdr:col>30</xdr:col>
      <xdr:colOff>142875</xdr:colOff>
      <xdr:row>35</xdr:row>
      <xdr:rowOff>147637</xdr:rowOff>
    </xdr:to>
    <xdr:sp macro="" textlink="">
      <xdr:nvSpPr>
        <xdr:cNvPr id="80" name="テキスト 39">
          <a:extLst>
            <a:ext uri="{FF2B5EF4-FFF2-40B4-BE49-F238E27FC236}">
              <a16:creationId xmlns:a16="http://schemas.microsoft.com/office/drawing/2014/main" id="{00000000-0008-0000-0000-000050000000}"/>
            </a:ext>
          </a:extLst>
        </xdr:cNvPr>
        <xdr:cNvSpPr txBox="1">
          <a:spLocks noChangeArrowheads="1"/>
        </xdr:cNvSpPr>
      </xdr:nvSpPr>
      <xdr:spPr bwMode="auto">
        <a:xfrm>
          <a:off x="13325475" y="5834062"/>
          <a:ext cx="142875" cy="1619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⑬</a:t>
          </a:r>
          <a:endParaRPr lang="ja-JP" altLang="en-US">
            <a:solidFill>
              <a:sysClr val="windowText" lastClr="000000"/>
            </a:solidFill>
          </a:endParaRPr>
        </a:p>
      </xdr:txBody>
    </xdr:sp>
    <xdr:clientData/>
  </xdr:twoCellAnchor>
  <xdr:twoCellAnchor>
    <xdr:from>
      <xdr:col>30</xdr:col>
      <xdr:colOff>1</xdr:colOff>
      <xdr:row>35</xdr:row>
      <xdr:rowOff>157162</xdr:rowOff>
    </xdr:from>
    <xdr:to>
      <xdr:col>30</xdr:col>
      <xdr:colOff>142876</xdr:colOff>
      <xdr:row>36</xdr:row>
      <xdr:rowOff>147637</xdr:rowOff>
    </xdr:to>
    <xdr:sp macro="" textlink="">
      <xdr:nvSpPr>
        <xdr:cNvPr id="81" name="テキスト 39">
          <a:extLst>
            <a:ext uri="{FF2B5EF4-FFF2-40B4-BE49-F238E27FC236}">
              <a16:creationId xmlns:a16="http://schemas.microsoft.com/office/drawing/2014/main" id="{00000000-0008-0000-0000-000051000000}"/>
            </a:ext>
          </a:extLst>
        </xdr:cNvPr>
        <xdr:cNvSpPr txBox="1">
          <a:spLocks noChangeArrowheads="1"/>
        </xdr:cNvSpPr>
      </xdr:nvSpPr>
      <xdr:spPr bwMode="auto">
        <a:xfrm>
          <a:off x="13325476" y="6005512"/>
          <a:ext cx="142875" cy="1619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⑭</a:t>
          </a:r>
          <a:endParaRPr lang="ja-JP" altLang="en-US">
            <a:solidFill>
              <a:sysClr val="windowText" lastClr="000000"/>
            </a:solidFill>
          </a:endParaRPr>
        </a:p>
      </xdr:txBody>
    </xdr:sp>
    <xdr:clientData/>
  </xdr:twoCellAnchor>
  <xdr:twoCellAnchor>
    <xdr:from>
      <xdr:col>30</xdr:col>
      <xdr:colOff>0</xdr:colOff>
      <xdr:row>36</xdr:row>
      <xdr:rowOff>157162</xdr:rowOff>
    </xdr:from>
    <xdr:to>
      <xdr:col>30</xdr:col>
      <xdr:colOff>142875</xdr:colOff>
      <xdr:row>37</xdr:row>
      <xdr:rowOff>147637</xdr:rowOff>
    </xdr:to>
    <xdr:sp macro="" textlink="">
      <xdr:nvSpPr>
        <xdr:cNvPr id="82" name="テキスト 39">
          <a:extLst>
            <a:ext uri="{FF2B5EF4-FFF2-40B4-BE49-F238E27FC236}">
              <a16:creationId xmlns:a16="http://schemas.microsoft.com/office/drawing/2014/main" id="{00000000-0008-0000-0000-000052000000}"/>
            </a:ext>
          </a:extLst>
        </xdr:cNvPr>
        <xdr:cNvSpPr txBox="1">
          <a:spLocks noChangeArrowheads="1"/>
        </xdr:cNvSpPr>
      </xdr:nvSpPr>
      <xdr:spPr bwMode="auto">
        <a:xfrm>
          <a:off x="13325475" y="6176962"/>
          <a:ext cx="142875" cy="1619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⑮</a:t>
          </a:r>
          <a:endParaRPr lang="ja-JP" altLang="en-US">
            <a:solidFill>
              <a:sysClr val="windowText" lastClr="000000"/>
            </a:solidFill>
          </a:endParaRPr>
        </a:p>
      </xdr:txBody>
    </xdr:sp>
    <xdr:clientData/>
  </xdr:twoCellAnchor>
  <xdr:twoCellAnchor>
    <xdr:from>
      <xdr:col>30</xdr:col>
      <xdr:colOff>4763</xdr:colOff>
      <xdr:row>37</xdr:row>
      <xdr:rowOff>161925</xdr:rowOff>
    </xdr:from>
    <xdr:to>
      <xdr:col>30</xdr:col>
      <xdr:colOff>147638</xdr:colOff>
      <xdr:row>38</xdr:row>
      <xdr:rowOff>152400</xdr:rowOff>
    </xdr:to>
    <xdr:sp macro="" textlink="">
      <xdr:nvSpPr>
        <xdr:cNvPr id="83" name="テキスト 39">
          <a:extLst>
            <a:ext uri="{FF2B5EF4-FFF2-40B4-BE49-F238E27FC236}">
              <a16:creationId xmlns:a16="http://schemas.microsoft.com/office/drawing/2014/main" id="{00000000-0008-0000-0000-000053000000}"/>
            </a:ext>
          </a:extLst>
        </xdr:cNvPr>
        <xdr:cNvSpPr txBox="1">
          <a:spLocks noChangeArrowheads="1"/>
        </xdr:cNvSpPr>
      </xdr:nvSpPr>
      <xdr:spPr bwMode="auto">
        <a:xfrm>
          <a:off x="13330238" y="6353175"/>
          <a:ext cx="142875" cy="1619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⑯</a:t>
          </a:r>
          <a:endParaRPr lang="ja-JP" altLang="en-US">
            <a:solidFill>
              <a:sysClr val="windowText" lastClr="000000"/>
            </a:solidFill>
          </a:endParaRPr>
        </a:p>
      </xdr:txBody>
    </xdr:sp>
    <xdr:clientData/>
  </xdr:twoCellAnchor>
  <xdr:twoCellAnchor>
    <xdr:from>
      <xdr:col>30</xdr:col>
      <xdr:colOff>2382</xdr:colOff>
      <xdr:row>38</xdr:row>
      <xdr:rowOff>157162</xdr:rowOff>
    </xdr:from>
    <xdr:to>
      <xdr:col>30</xdr:col>
      <xdr:colOff>145257</xdr:colOff>
      <xdr:row>39</xdr:row>
      <xdr:rowOff>147637</xdr:rowOff>
    </xdr:to>
    <xdr:sp macro="" textlink="">
      <xdr:nvSpPr>
        <xdr:cNvPr id="84" name="テキスト 39">
          <a:extLst>
            <a:ext uri="{FF2B5EF4-FFF2-40B4-BE49-F238E27FC236}">
              <a16:creationId xmlns:a16="http://schemas.microsoft.com/office/drawing/2014/main" id="{00000000-0008-0000-0000-000054000000}"/>
            </a:ext>
          </a:extLst>
        </xdr:cNvPr>
        <xdr:cNvSpPr txBox="1">
          <a:spLocks noChangeArrowheads="1"/>
        </xdr:cNvSpPr>
      </xdr:nvSpPr>
      <xdr:spPr bwMode="auto">
        <a:xfrm>
          <a:off x="13327857" y="6519862"/>
          <a:ext cx="142875" cy="1619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⑰</a:t>
          </a:r>
          <a:endParaRPr lang="ja-JP" altLang="en-US">
            <a:solidFill>
              <a:sysClr val="windowText" lastClr="000000"/>
            </a:solidFill>
          </a:endParaRPr>
        </a:p>
      </xdr:txBody>
    </xdr:sp>
    <xdr:clientData/>
  </xdr:twoCellAnchor>
  <xdr:twoCellAnchor>
    <xdr:from>
      <xdr:col>30</xdr:col>
      <xdr:colOff>0</xdr:colOff>
      <xdr:row>39</xdr:row>
      <xdr:rowOff>157161</xdr:rowOff>
    </xdr:from>
    <xdr:to>
      <xdr:col>30</xdr:col>
      <xdr:colOff>142875</xdr:colOff>
      <xdr:row>40</xdr:row>
      <xdr:rowOff>147636</xdr:rowOff>
    </xdr:to>
    <xdr:sp macro="" textlink="">
      <xdr:nvSpPr>
        <xdr:cNvPr id="85" name="テキスト 39">
          <a:extLst>
            <a:ext uri="{FF2B5EF4-FFF2-40B4-BE49-F238E27FC236}">
              <a16:creationId xmlns:a16="http://schemas.microsoft.com/office/drawing/2014/main" id="{00000000-0008-0000-0000-000055000000}"/>
            </a:ext>
          </a:extLst>
        </xdr:cNvPr>
        <xdr:cNvSpPr txBox="1">
          <a:spLocks noChangeArrowheads="1"/>
        </xdr:cNvSpPr>
      </xdr:nvSpPr>
      <xdr:spPr bwMode="auto">
        <a:xfrm>
          <a:off x="13325475" y="6691311"/>
          <a:ext cx="142875" cy="1619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⑱</a:t>
          </a:r>
          <a:endParaRPr lang="ja-JP" altLang="en-US">
            <a:solidFill>
              <a:sysClr val="windowText" lastClr="000000"/>
            </a:solidFill>
          </a:endParaRPr>
        </a:p>
      </xdr:txBody>
    </xdr:sp>
    <xdr:clientData/>
  </xdr:twoCellAnchor>
  <xdr:twoCellAnchor>
    <xdr:from>
      <xdr:col>30</xdr:col>
      <xdr:colOff>4763</xdr:colOff>
      <xdr:row>40</xdr:row>
      <xdr:rowOff>152399</xdr:rowOff>
    </xdr:from>
    <xdr:to>
      <xdr:col>30</xdr:col>
      <xdr:colOff>147638</xdr:colOff>
      <xdr:row>41</xdr:row>
      <xdr:rowOff>142874</xdr:rowOff>
    </xdr:to>
    <xdr:sp macro="" textlink="">
      <xdr:nvSpPr>
        <xdr:cNvPr id="86" name="テキスト 39">
          <a:extLst>
            <a:ext uri="{FF2B5EF4-FFF2-40B4-BE49-F238E27FC236}">
              <a16:creationId xmlns:a16="http://schemas.microsoft.com/office/drawing/2014/main" id="{00000000-0008-0000-0000-000056000000}"/>
            </a:ext>
          </a:extLst>
        </xdr:cNvPr>
        <xdr:cNvSpPr txBox="1">
          <a:spLocks noChangeArrowheads="1"/>
        </xdr:cNvSpPr>
      </xdr:nvSpPr>
      <xdr:spPr bwMode="auto">
        <a:xfrm>
          <a:off x="13330238" y="6857999"/>
          <a:ext cx="142875" cy="1619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⑲</a:t>
          </a:r>
          <a:endParaRPr lang="ja-JP" altLang="en-US">
            <a:solidFill>
              <a:sysClr val="windowText" lastClr="000000"/>
            </a:solidFill>
          </a:endParaRPr>
        </a:p>
      </xdr:txBody>
    </xdr:sp>
    <xdr:clientData/>
  </xdr:twoCellAnchor>
  <xdr:twoCellAnchor>
    <xdr:from>
      <xdr:col>32</xdr:col>
      <xdr:colOff>123825</xdr:colOff>
      <xdr:row>27</xdr:row>
      <xdr:rowOff>1</xdr:rowOff>
    </xdr:from>
    <xdr:to>
      <xdr:col>33</xdr:col>
      <xdr:colOff>95250</xdr:colOff>
      <xdr:row>30</xdr:row>
      <xdr:rowOff>133351</xdr:rowOff>
    </xdr:to>
    <xdr:sp macro="" textlink="">
      <xdr:nvSpPr>
        <xdr:cNvPr id="87" name="テキスト 57">
          <a:extLst>
            <a:ext uri="{FF2B5EF4-FFF2-40B4-BE49-F238E27FC236}">
              <a16:creationId xmlns:a16="http://schemas.microsoft.com/office/drawing/2014/main" id="{00000000-0008-0000-0000-000057000000}"/>
            </a:ext>
          </a:extLst>
        </xdr:cNvPr>
        <xdr:cNvSpPr txBox="1">
          <a:spLocks noChangeArrowheads="1"/>
        </xdr:cNvSpPr>
      </xdr:nvSpPr>
      <xdr:spPr bwMode="auto">
        <a:xfrm>
          <a:off x="38709600" y="4629151"/>
          <a:ext cx="923925" cy="64770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明朝"/>
              <a:ea typeface="ＭＳ Ｐ明朝"/>
            </a:rPr>
            <a:t>*</a:t>
          </a:r>
          <a:r>
            <a:rPr lang="en-US" altLang="ja-JP" sz="800" b="0" i="0" u="none" strike="noStrike" baseline="0">
              <a:solidFill>
                <a:srgbClr val="FF0000"/>
              </a:solidFill>
              <a:latin typeface="ＭＳ Ｐ明朝"/>
              <a:ea typeface="ＭＳ Ｐ明朝"/>
            </a:rPr>
            <a:t>2</a:t>
          </a:r>
          <a:r>
            <a:rPr lang="ja-JP" altLang="en-US" sz="800" b="0" i="0" u="none" strike="noStrike" baseline="0">
              <a:solidFill>
                <a:srgbClr val="FF0000"/>
              </a:solidFill>
              <a:latin typeface="ＭＳ Ｐ明朝"/>
              <a:ea typeface="ＭＳ Ｐ明朝"/>
            </a:rPr>
            <a:t> その他細骨材にはｽｸﾘｰﾆﾝｸﾞｽ･砕砂･弁柄等を入力して下さい。</a:t>
          </a:r>
        </a:p>
        <a:p>
          <a:pPr algn="l" rtl="0">
            <a:defRPr sz="1000"/>
          </a:pPr>
          <a:endParaRPr lang="ja-JP" altLang="en-US" sz="800">
            <a:solidFill>
              <a:srgbClr val="FF0000"/>
            </a:solidFill>
            <a:latin typeface="ＭＳ Ｐ明朝" pitchFamily="18" charset="-128"/>
            <a:ea typeface="ＭＳ Ｐ明朝" pitchFamily="18" charset="-128"/>
          </a:endParaRPr>
        </a:p>
      </xdr:txBody>
    </xdr:sp>
    <xdr:clientData/>
  </xdr:twoCellAnchor>
  <xdr:twoCellAnchor>
    <xdr:from>
      <xdr:col>32</xdr:col>
      <xdr:colOff>123825</xdr:colOff>
      <xdr:row>41</xdr:row>
      <xdr:rowOff>0</xdr:rowOff>
    </xdr:from>
    <xdr:to>
      <xdr:col>33</xdr:col>
      <xdr:colOff>0</xdr:colOff>
      <xdr:row>44</xdr:row>
      <xdr:rowOff>9525</xdr:rowOff>
    </xdr:to>
    <xdr:sp macro="" textlink="">
      <xdr:nvSpPr>
        <xdr:cNvPr id="88" name="テキスト 57">
          <a:extLst>
            <a:ext uri="{FF2B5EF4-FFF2-40B4-BE49-F238E27FC236}">
              <a16:creationId xmlns:a16="http://schemas.microsoft.com/office/drawing/2014/main" id="{00000000-0008-0000-0000-000058000000}"/>
            </a:ext>
          </a:extLst>
        </xdr:cNvPr>
        <xdr:cNvSpPr txBox="1">
          <a:spLocks noChangeArrowheads="1"/>
        </xdr:cNvSpPr>
      </xdr:nvSpPr>
      <xdr:spPr bwMode="auto">
        <a:xfrm>
          <a:off x="14373225" y="7048500"/>
          <a:ext cx="828675" cy="523875"/>
        </a:xfrm>
        <a:prstGeom prst="rect">
          <a:avLst/>
        </a:prstGeom>
        <a:noFill/>
        <a:ln>
          <a:noFill/>
        </a:ln>
      </xdr:spPr>
      <xdr:txBody>
        <a:bodyPr vertOverflow="clip" wrap="square" lIns="27432" tIns="18288" rIns="0" bIns="0" anchor="t" upright="1"/>
        <a:lstStyle/>
        <a:p>
          <a:pPr algn="l" rtl="0">
            <a:defRPr sz="1000"/>
          </a:pPr>
          <a:r>
            <a:rPr lang="ja-JP" altLang="en-US" sz="800">
              <a:solidFill>
                <a:srgbClr val="FF0000"/>
              </a:solidFill>
              <a:latin typeface="ＭＳ Ｐ明朝" pitchFamily="18" charset="-128"/>
              <a:ea typeface="ＭＳ Ｐ明朝" pitchFamily="18" charset="-128"/>
            </a:rPr>
            <a:t>⑱</a:t>
          </a:r>
          <a:r>
            <a:rPr lang="en-US" altLang="ja-JP" sz="800">
              <a:solidFill>
                <a:srgbClr val="FF0000"/>
              </a:solidFill>
              <a:latin typeface="ＭＳ Ｐ明朝" pitchFamily="18" charset="-128"/>
              <a:ea typeface="ＭＳ Ｐ明朝" pitchFamily="18" charset="-128"/>
            </a:rPr>
            <a:t>=</a:t>
          </a:r>
          <a:r>
            <a:rPr lang="ja-JP" altLang="en-US" sz="800">
              <a:solidFill>
                <a:srgbClr val="FF0000"/>
              </a:solidFill>
              <a:latin typeface="ＭＳ Ｐ明朝" pitchFamily="18" charset="-128"/>
              <a:ea typeface="ＭＳ Ｐ明朝" pitchFamily="18" charset="-128"/>
            </a:rPr>
            <a:t>⑮</a:t>
          </a:r>
          <a:r>
            <a:rPr lang="en-US" altLang="ja-JP" sz="800">
              <a:solidFill>
                <a:srgbClr val="FF0000"/>
              </a:solidFill>
              <a:latin typeface="ＭＳ Ｐ明朝" pitchFamily="18" charset="-128"/>
              <a:ea typeface="ＭＳ Ｐ明朝" pitchFamily="18" charset="-128"/>
            </a:rPr>
            <a:t>+</a:t>
          </a:r>
          <a:r>
            <a:rPr lang="ja-JP" altLang="en-US" sz="800">
              <a:solidFill>
                <a:srgbClr val="FF0000"/>
              </a:solidFill>
              <a:latin typeface="ＭＳ Ｐ明朝" pitchFamily="18" charset="-128"/>
              <a:ea typeface="ＭＳ Ｐ明朝" pitchFamily="18" charset="-128"/>
            </a:rPr>
            <a:t>⑯</a:t>
          </a:r>
          <a:r>
            <a:rPr lang="en-US" altLang="ja-JP" sz="800">
              <a:solidFill>
                <a:srgbClr val="FF0000"/>
              </a:solidFill>
              <a:latin typeface="ＭＳ Ｐ明朝" pitchFamily="18" charset="-128"/>
              <a:ea typeface="ＭＳ Ｐ明朝" pitchFamily="18" charset="-128"/>
            </a:rPr>
            <a:t>+</a:t>
          </a:r>
          <a:r>
            <a:rPr lang="ja-JP" altLang="en-US" sz="800">
              <a:solidFill>
                <a:srgbClr val="FF0000"/>
              </a:solidFill>
              <a:latin typeface="ＭＳ Ｐ明朝" pitchFamily="18" charset="-128"/>
              <a:ea typeface="ＭＳ Ｐ明朝" pitchFamily="18" charset="-128"/>
            </a:rPr>
            <a:t>⑰</a:t>
          </a:r>
          <a:endParaRPr lang="en-US" altLang="ja-JP" sz="800">
            <a:solidFill>
              <a:srgbClr val="FF0000"/>
            </a:solidFill>
            <a:latin typeface="ＭＳ Ｐ明朝" pitchFamily="18" charset="-128"/>
            <a:ea typeface="ＭＳ Ｐ明朝" pitchFamily="18" charset="-128"/>
          </a:endParaRPr>
        </a:p>
        <a:p>
          <a:pPr algn="l" rtl="0">
            <a:defRPr sz="1000"/>
          </a:pPr>
          <a:r>
            <a:rPr lang="ja-JP" altLang="en-US" sz="800">
              <a:solidFill>
                <a:srgbClr val="FF0000"/>
              </a:solidFill>
              <a:latin typeface="ＭＳ Ｐ明朝" pitchFamily="18" charset="-128"/>
              <a:ea typeface="ＭＳ Ｐ明朝" pitchFamily="18" charset="-128"/>
            </a:rPr>
            <a:t>⑲</a:t>
          </a:r>
          <a:r>
            <a:rPr lang="en-US" altLang="ja-JP" sz="800">
              <a:solidFill>
                <a:srgbClr val="FF0000"/>
              </a:solidFill>
              <a:latin typeface="ＭＳ Ｐ明朝" pitchFamily="18" charset="-128"/>
              <a:ea typeface="ＭＳ Ｐ明朝" pitchFamily="18" charset="-128"/>
            </a:rPr>
            <a:t>=</a:t>
          </a:r>
          <a:r>
            <a:rPr lang="ja-JP" altLang="en-US" sz="800">
              <a:solidFill>
                <a:srgbClr val="FF0000"/>
              </a:solidFill>
              <a:latin typeface="ＭＳ Ｐ明朝" pitchFamily="18" charset="-128"/>
              <a:ea typeface="ＭＳ Ｐ明朝" pitchFamily="18" charset="-128"/>
            </a:rPr>
            <a:t>⑩</a:t>
          </a:r>
          <a:r>
            <a:rPr lang="en-US" altLang="ja-JP" sz="800">
              <a:solidFill>
                <a:srgbClr val="FF0000"/>
              </a:solidFill>
              <a:latin typeface="ＭＳ Ｐ明朝" pitchFamily="18" charset="-128"/>
              <a:ea typeface="ＭＳ Ｐ明朝" pitchFamily="18" charset="-128"/>
            </a:rPr>
            <a:t>+</a:t>
          </a:r>
          <a:r>
            <a:rPr lang="ja-JP" altLang="en-US" sz="800">
              <a:solidFill>
                <a:srgbClr val="FF0000"/>
              </a:solidFill>
              <a:latin typeface="ＭＳ Ｐ明朝" pitchFamily="18" charset="-128"/>
              <a:ea typeface="ＭＳ Ｐ明朝" pitchFamily="18" charset="-128"/>
            </a:rPr>
            <a:t>⑪</a:t>
          </a:r>
          <a:r>
            <a:rPr lang="en-US" altLang="ja-JP" sz="800">
              <a:solidFill>
                <a:srgbClr val="FF0000"/>
              </a:solidFill>
              <a:latin typeface="ＭＳ Ｐ明朝" pitchFamily="18" charset="-128"/>
              <a:ea typeface="ＭＳ Ｐ明朝" pitchFamily="18" charset="-128"/>
            </a:rPr>
            <a:t>+</a:t>
          </a:r>
          <a:r>
            <a:rPr lang="ja-JP" altLang="en-US" sz="800">
              <a:solidFill>
                <a:srgbClr val="FF0000"/>
              </a:solidFill>
              <a:latin typeface="ＭＳ Ｐ明朝" pitchFamily="18" charset="-128"/>
              <a:ea typeface="ＭＳ Ｐ明朝" pitchFamily="18" charset="-128"/>
            </a:rPr>
            <a:t>⑫</a:t>
          </a:r>
          <a:r>
            <a:rPr lang="en-US" altLang="ja-JP" sz="800">
              <a:solidFill>
                <a:srgbClr val="FF0000"/>
              </a:solidFill>
              <a:latin typeface="ＭＳ Ｐ明朝" pitchFamily="18" charset="-128"/>
              <a:ea typeface="ＭＳ Ｐ明朝" pitchFamily="18" charset="-128"/>
            </a:rPr>
            <a:t>+</a:t>
          </a:r>
          <a:r>
            <a:rPr lang="ja-JP" altLang="en-US" sz="800">
              <a:solidFill>
                <a:srgbClr val="FF0000"/>
              </a:solidFill>
              <a:latin typeface="ＭＳ Ｐ明朝" pitchFamily="18" charset="-128"/>
              <a:ea typeface="ＭＳ Ｐ明朝" pitchFamily="18" charset="-128"/>
            </a:rPr>
            <a:t>⑬</a:t>
          </a:r>
          <a:r>
            <a:rPr lang="en-US" altLang="ja-JP" sz="800">
              <a:solidFill>
                <a:srgbClr val="FF0000"/>
              </a:solidFill>
              <a:latin typeface="ＭＳ Ｐ明朝" pitchFamily="18" charset="-128"/>
              <a:ea typeface="ＭＳ Ｐ明朝" pitchFamily="18" charset="-128"/>
            </a:rPr>
            <a:t>+</a:t>
          </a:r>
          <a:r>
            <a:rPr lang="ja-JP" altLang="en-US" sz="800">
              <a:solidFill>
                <a:srgbClr val="FF0000"/>
              </a:solidFill>
              <a:latin typeface="ＭＳ Ｐ明朝" pitchFamily="18" charset="-128"/>
              <a:ea typeface="ＭＳ Ｐ明朝" pitchFamily="18" charset="-128"/>
            </a:rPr>
            <a:t>⑭</a:t>
          </a:r>
          <a:r>
            <a:rPr lang="en-US" altLang="ja-JP" sz="800">
              <a:solidFill>
                <a:srgbClr val="FF0000"/>
              </a:solidFill>
              <a:latin typeface="ＭＳ Ｐ明朝" pitchFamily="18" charset="-128"/>
              <a:ea typeface="ＭＳ Ｐ明朝" pitchFamily="18" charset="-128"/>
            </a:rPr>
            <a:t>+</a:t>
          </a:r>
          <a:r>
            <a:rPr lang="ja-JP" altLang="en-US" sz="800">
              <a:solidFill>
                <a:srgbClr val="FF0000"/>
              </a:solidFill>
              <a:latin typeface="ＭＳ Ｐ明朝" pitchFamily="18" charset="-128"/>
              <a:ea typeface="ＭＳ Ｐ明朝" pitchFamily="18" charset="-128"/>
            </a:rPr>
            <a:t>⑱</a:t>
          </a:r>
        </a:p>
      </xdr:txBody>
    </xdr:sp>
    <xdr:clientData/>
  </xdr:twoCellAnchor>
  <xdr:twoCellAnchor>
    <xdr:from>
      <xdr:col>32</xdr:col>
      <xdr:colOff>123825</xdr:colOff>
      <xdr:row>39</xdr:row>
      <xdr:rowOff>28575</xdr:rowOff>
    </xdr:from>
    <xdr:to>
      <xdr:col>33</xdr:col>
      <xdr:colOff>95250</xdr:colOff>
      <xdr:row>41</xdr:row>
      <xdr:rowOff>76200</xdr:rowOff>
    </xdr:to>
    <xdr:sp macro="" textlink="">
      <xdr:nvSpPr>
        <xdr:cNvPr id="89" name="テキスト 57">
          <a:extLst>
            <a:ext uri="{FF2B5EF4-FFF2-40B4-BE49-F238E27FC236}">
              <a16:creationId xmlns:a16="http://schemas.microsoft.com/office/drawing/2014/main" id="{00000000-0008-0000-0000-000059000000}"/>
            </a:ext>
          </a:extLst>
        </xdr:cNvPr>
        <xdr:cNvSpPr txBox="1">
          <a:spLocks noChangeArrowheads="1"/>
        </xdr:cNvSpPr>
      </xdr:nvSpPr>
      <xdr:spPr bwMode="auto">
        <a:xfrm>
          <a:off x="38709600" y="6734175"/>
          <a:ext cx="923925" cy="3905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明朝"/>
              <a:ea typeface="ＭＳ Ｐ明朝"/>
            </a:rPr>
            <a:t>*</a:t>
          </a:r>
          <a:r>
            <a:rPr lang="en-US" altLang="ja-JP" sz="800" b="0" i="0" u="none" strike="noStrike" baseline="0">
              <a:solidFill>
                <a:srgbClr val="FF0000"/>
              </a:solidFill>
              <a:latin typeface="ＭＳ Ｐ明朝"/>
              <a:ea typeface="ＭＳ Ｐ明朝"/>
            </a:rPr>
            <a:t>4</a:t>
          </a:r>
          <a:r>
            <a:rPr lang="ja-JP" altLang="en-US" sz="800" b="0" i="0" u="none" strike="noStrike" baseline="0">
              <a:solidFill>
                <a:srgbClr val="FF0000"/>
              </a:solidFill>
              <a:latin typeface="ＭＳ Ｐ明朝"/>
              <a:ea typeface="ＭＳ Ｐ明朝"/>
            </a:rPr>
            <a:t>その他脱色ｱｽﾌｧﾙﾄ等</a:t>
          </a:r>
          <a:endParaRPr lang="en-US" altLang="ja-JP" sz="800" b="0" i="0" u="none" strike="noStrike" baseline="0">
            <a:solidFill>
              <a:srgbClr val="FF0000"/>
            </a:solidFill>
            <a:latin typeface="ＭＳ Ｐ明朝"/>
            <a:ea typeface="ＭＳ Ｐ明朝"/>
          </a:endParaRPr>
        </a:p>
        <a:p>
          <a:pPr algn="l" rtl="0">
            <a:defRPr sz="1000"/>
          </a:pPr>
          <a:endParaRPr lang="ja-JP" altLang="en-US" sz="800">
            <a:solidFill>
              <a:srgbClr val="FF0000"/>
            </a:solidFill>
            <a:latin typeface="ＭＳ Ｐ明朝" pitchFamily="18" charset="-128"/>
            <a:ea typeface="ＭＳ Ｐ明朝" pitchFamily="18" charset="-128"/>
          </a:endParaRPr>
        </a:p>
      </xdr:txBody>
    </xdr:sp>
    <xdr:clientData/>
  </xdr:twoCellAnchor>
  <xdr:twoCellAnchor>
    <xdr:from>
      <xdr:col>32</xdr:col>
      <xdr:colOff>114300</xdr:colOff>
      <xdr:row>31</xdr:row>
      <xdr:rowOff>28576</xdr:rowOff>
    </xdr:from>
    <xdr:to>
      <xdr:col>32</xdr:col>
      <xdr:colOff>942975</xdr:colOff>
      <xdr:row>32</xdr:row>
      <xdr:rowOff>28576</xdr:rowOff>
    </xdr:to>
    <xdr:sp macro="" textlink="">
      <xdr:nvSpPr>
        <xdr:cNvPr id="90" name="テキスト 57">
          <a:extLst>
            <a:ext uri="{FF2B5EF4-FFF2-40B4-BE49-F238E27FC236}">
              <a16:creationId xmlns:a16="http://schemas.microsoft.com/office/drawing/2014/main" id="{00000000-0008-0000-0000-00005A000000}"/>
            </a:ext>
          </a:extLst>
        </xdr:cNvPr>
        <xdr:cNvSpPr txBox="1">
          <a:spLocks noChangeArrowheads="1"/>
        </xdr:cNvSpPr>
      </xdr:nvSpPr>
      <xdr:spPr bwMode="auto">
        <a:xfrm>
          <a:off x="14392275" y="5172076"/>
          <a:ext cx="828675" cy="190500"/>
        </a:xfrm>
        <a:prstGeom prst="rect">
          <a:avLst/>
        </a:prstGeom>
        <a:noFill/>
        <a:ln>
          <a:noFill/>
        </a:ln>
      </xdr:spPr>
      <xdr:txBody>
        <a:bodyPr vertOverflow="clip" wrap="square" lIns="27432" tIns="18288" rIns="0" bIns="0" anchor="t" upright="1"/>
        <a:lstStyle/>
        <a:p>
          <a:pPr algn="l" rtl="0">
            <a:defRPr sz="1000"/>
          </a:pPr>
          <a:r>
            <a:rPr lang="ja-JP" altLang="en-US" sz="800">
              <a:solidFill>
                <a:srgbClr val="FF0000"/>
              </a:solidFill>
              <a:latin typeface="ＭＳ Ｐ明朝" pitchFamily="18" charset="-128"/>
              <a:ea typeface="ＭＳ Ｐ明朝" pitchFamily="18" charset="-128"/>
            </a:rPr>
            <a:t>⑨</a:t>
          </a:r>
          <a:r>
            <a:rPr lang="en-US" altLang="ja-JP" sz="800">
              <a:solidFill>
                <a:srgbClr val="FF0000"/>
              </a:solidFill>
              <a:latin typeface="ＭＳ Ｐ明朝" pitchFamily="18" charset="-128"/>
              <a:ea typeface="ＭＳ Ｐ明朝" pitchFamily="18" charset="-128"/>
            </a:rPr>
            <a:t>=</a:t>
          </a:r>
          <a:r>
            <a:rPr lang="ja-JP" altLang="en-US" sz="800">
              <a:solidFill>
                <a:srgbClr val="FF0000"/>
              </a:solidFill>
              <a:latin typeface="ＭＳ Ｐ明朝" pitchFamily="18" charset="-128"/>
              <a:ea typeface="ＭＳ Ｐ明朝" pitchFamily="18" charset="-128"/>
            </a:rPr>
            <a:t>⑤</a:t>
          </a:r>
          <a:r>
            <a:rPr lang="en-US" altLang="ja-JP" sz="800">
              <a:solidFill>
                <a:srgbClr val="FF0000"/>
              </a:solidFill>
              <a:latin typeface="ＭＳ Ｐ明朝" pitchFamily="18" charset="-128"/>
              <a:ea typeface="ＭＳ Ｐ明朝" pitchFamily="18" charset="-128"/>
            </a:rPr>
            <a:t>+</a:t>
          </a:r>
          <a:r>
            <a:rPr lang="ja-JP" altLang="en-US" sz="800">
              <a:solidFill>
                <a:srgbClr val="FF0000"/>
              </a:solidFill>
              <a:latin typeface="ＭＳ Ｐ明朝" pitchFamily="18" charset="-128"/>
              <a:ea typeface="ＭＳ Ｐ明朝" pitchFamily="18" charset="-128"/>
            </a:rPr>
            <a:t>⑥</a:t>
          </a:r>
          <a:r>
            <a:rPr lang="en-US" altLang="ja-JP" sz="800">
              <a:solidFill>
                <a:srgbClr val="FF0000"/>
              </a:solidFill>
              <a:latin typeface="ＭＳ Ｐ明朝" pitchFamily="18" charset="-128"/>
              <a:ea typeface="ＭＳ Ｐ明朝" pitchFamily="18" charset="-128"/>
            </a:rPr>
            <a:t>+</a:t>
          </a:r>
          <a:r>
            <a:rPr lang="ja-JP" altLang="en-US" sz="800">
              <a:solidFill>
                <a:srgbClr val="FF0000"/>
              </a:solidFill>
              <a:latin typeface="ＭＳ Ｐ明朝" pitchFamily="18" charset="-128"/>
              <a:ea typeface="ＭＳ Ｐ明朝" pitchFamily="18" charset="-128"/>
            </a:rPr>
            <a:t>⑦</a:t>
          </a:r>
          <a:r>
            <a:rPr lang="en-US" altLang="ja-JP" sz="800">
              <a:solidFill>
                <a:srgbClr val="FF0000"/>
              </a:solidFill>
              <a:latin typeface="ＭＳ Ｐ明朝" pitchFamily="18" charset="-128"/>
              <a:ea typeface="ＭＳ Ｐ明朝" pitchFamily="18" charset="-128"/>
            </a:rPr>
            <a:t>+</a:t>
          </a:r>
          <a:r>
            <a:rPr lang="ja-JP" altLang="en-US" sz="800">
              <a:solidFill>
                <a:srgbClr val="FF0000"/>
              </a:solidFill>
              <a:latin typeface="ＭＳ Ｐ明朝" pitchFamily="18" charset="-128"/>
              <a:ea typeface="ＭＳ Ｐ明朝" pitchFamily="18" charset="-128"/>
            </a:rPr>
            <a:t>⑧</a:t>
          </a:r>
          <a:endParaRPr lang="en-US" altLang="ja-JP" sz="800">
            <a:solidFill>
              <a:srgbClr val="FF0000"/>
            </a:solidFill>
            <a:latin typeface="ＭＳ Ｐ明朝" pitchFamily="18" charset="-128"/>
            <a:ea typeface="ＭＳ Ｐ明朝" pitchFamily="18" charset="-128"/>
          </a:endParaRPr>
        </a:p>
        <a:p>
          <a:pPr algn="l" rtl="0">
            <a:defRPr sz="1000"/>
          </a:pPr>
          <a:endParaRPr lang="ja-JP" altLang="en-US" sz="800">
            <a:solidFill>
              <a:srgbClr val="FF0000"/>
            </a:solidFill>
            <a:latin typeface="ＭＳ Ｐ明朝" pitchFamily="18" charset="-128"/>
            <a:ea typeface="ＭＳ Ｐ明朝" pitchFamily="18" charset="-128"/>
          </a:endParaRPr>
        </a:p>
      </xdr:txBody>
    </xdr:sp>
    <xdr:clientData/>
  </xdr:twoCellAnchor>
  <xdr:twoCellAnchor>
    <xdr:from>
      <xdr:col>32</xdr:col>
      <xdr:colOff>114300</xdr:colOff>
      <xdr:row>32</xdr:row>
      <xdr:rowOff>9525</xdr:rowOff>
    </xdr:from>
    <xdr:to>
      <xdr:col>33</xdr:col>
      <xdr:colOff>95250</xdr:colOff>
      <xdr:row>39</xdr:row>
      <xdr:rowOff>142875</xdr:rowOff>
    </xdr:to>
    <xdr:sp macro="" textlink="">
      <xdr:nvSpPr>
        <xdr:cNvPr id="91" name="テキスト 57">
          <a:extLst>
            <a:ext uri="{FF2B5EF4-FFF2-40B4-BE49-F238E27FC236}">
              <a16:creationId xmlns:a16="http://schemas.microsoft.com/office/drawing/2014/main" id="{00000000-0008-0000-0000-00005B000000}"/>
            </a:ext>
          </a:extLst>
        </xdr:cNvPr>
        <xdr:cNvSpPr txBox="1">
          <a:spLocks noChangeArrowheads="1"/>
        </xdr:cNvSpPr>
      </xdr:nvSpPr>
      <xdr:spPr bwMode="auto">
        <a:xfrm>
          <a:off x="38700075" y="5514975"/>
          <a:ext cx="933450" cy="1333500"/>
        </a:xfrm>
        <a:prstGeom prst="rect">
          <a:avLst/>
        </a:prstGeom>
        <a:noFill/>
        <a:ln>
          <a:noFill/>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FF0000"/>
              </a:solidFill>
              <a:latin typeface="ＭＳ Ｐ明朝"/>
              <a:ea typeface="ＭＳ Ｐ明朝"/>
            </a:rPr>
            <a:t>*</a:t>
          </a:r>
          <a:r>
            <a:rPr lang="en-US" altLang="ja-JP" sz="800" b="0" i="0" u="none" strike="noStrike" baseline="0">
              <a:solidFill>
                <a:srgbClr val="FF0000"/>
              </a:solidFill>
              <a:latin typeface="ＭＳ Ｐ明朝"/>
              <a:ea typeface="ＭＳ Ｐ明朝"/>
            </a:rPr>
            <a:t>3</a:t>
          </a:r>
          <a:r>
            <a:rPr lang="ja-JP" altLang="en-US" sz="800" b="0" i="0" u="none" strike="noStrike" baseline="0">
              <a:solidFill>
                <a:srgbClr val="FF0000"/>
              </a:solidFill>
              <a:latin typeface="ＭＳ Ｐ明朝"/>
              <a:ea typeface="ＭＳ Ｐ明朝"/>
            </a:rPr>
            <a:t>  改質材添加剤等の使用についてはﾌﾟﾚﾐｯｸｽに置き換えてご入力下さい。</a:t>
          </a:r>
        </a:p>
        <a:p>
          <a:pPr algn="l" rtl="0">
            <a:defRPr sz="1000"/>
          </a:pPr>
          <a:r>
            <a:rPr lang="ja-JP" altLang="en-US" sz="800" b="0" i="0" u="none" strike="noStrike" baseline="0">
              <a:solidFill>
                <a:srgbClr val="FF0000"/>
              </a:solidFill>
              <a:latin typeface="ＭＳ Ｐ明朝"/>
              <a:ea typeface="ＭＳ Ｐ明朝"/>
            </a:rPr>
            <a:t>　その際はｽﾄｱｽ使用量よりﾌﾟﾚﾐｯｸｽ置き換え分を除いてご入力下さい。</a:t>
          </a:r>
        </a:p>
        <a:p>
          <a:pPr algn="l" rtl="0">
            <a:defRPr sz="1000"/>
          </a:pPr>
          <a:endParaRPr lang="ja-JP" altLang="en-US" sz="800">
            <a:solidFill>
              <a:srgbClr val="FF0000"/>
            </a:solidFill>
            <a:latin typeface="ＭＳ Ｐ明朝" pitchFamily="18" charset="-128"/>
            <a:ea typeface="ＭＳ Ｐ明朝" pitchFamily="18" charset="-128"/>
          </a:endParaRPr>
        </a:p>
      </xdr:txBody>
    </xdr:sp>
    <xdr:clientData/>
  </xdr:twoCellAnchor>
  <xdr:twoCellAnchor>
    <xdr:from>
      <xdr:col>16</xdr:col>
      <xdr:colOff>366713</xdr:colOff>
      <xdr:row>43</xdr:row>
      <xdr:rowOff>161925</xdr:rowOff>
    </xdr:from>
    <xdr:to>
      <xdr:col>17</xdr:col>
      <xdr:colOff>80963</xdr:colOff>
      <xdr:row>44</xdr:row>
      <xdr:rowOff>152400</xdr:rowOff>
    </xdr:to>
    <xdr:sp macro="" textlink="">
      <xdr:nvSpPr>
        <xdr:cNvPr id="49" name="テキスト 39">
          <a:extLst>
            <a:ext uri="{FF2B5EF4-FFF2-40B4-BE49-F238E27FC236}">
              <a16:creationId xmlns:a16="http://schemas.microsoft.com/office/drawing/2014/main" id="{00000000-0008-0000-0000-000031000000}"/>
            </a:ext>
          </a:extLst>
        </xdr:cNvPr>
        <xdr:cNvSpPr txBox="1">
          <a:spLocks noChangeArrowheads="1"/>
        </xdr:cNvSpPr>
      </xdr:nvSpPr>
      <xdr:spPr bwMode="auto">
        <a:xfrm>
          <a:off x="7072313" y="7896225"/>
          <a:ext cx="142875" cy="161925"/>
        </a:xfrm>
        <a:prstGeom prst="rect">
          <a:avLst/>
        </a:prstGeom>
        <a:noFill/>
        <a:ln>
          <a:noFill/>
        </a:ln>
      </xdr:spPr>
      <xdr:txBody>
        <a:bodyPr vertOverflow="clip" wrap="square" lIns="27432" tIns="18288" rIns="0" bIns="0" anchor="t" upright="1"/>
        <a:lstStyle/>
        <a:p>
          <a:pPr algn="l" rtl="0">
            <a:defRPr sz="1000"/>
          </a:pPr>
          <a:r>
            <a:rPr lang="en-US" altLang="ja-JP" sz="800">
              <a:solidFill>
                <a:sysClr val="windowText" lastClr="000000"/>
              </a:solidFill>
            </a:rPr>
            <a:t>※</a:t>
          </a:r>
          <a:endParaRPr lang="ja-JP" altLang="en-US" sz="800">
            <a:solidFill>
              <a:sysClr val="windowText" lastClr="000000"/>
            </a:solidFill>
          </a:endParaRPr>
        </a:p>
      </xdr:txBody>
    </xdr:sp>
    <xdr:clientData/>
  </xdr:twoCellAnchor>
  <xdr:twoCellAnchor>
    <xdr:from>
      <xdr:col>16</xdr:col>
      <xdr:colOff>376238</xdr:colOff>
      <xdr:row>42</xdr:row>
      <xdr:rowOff>0</xdr:rowOff>
    </xdr:from>
    <xdr:to>
      <xdr:col>17</xdr:col>
      <xdr:colOff>90488</xdr:colOff>
      <xdr:row>42</xdr:row>
      <xdr:rowOff>161925</xdr:rowOff>
    </xdr:to>
    <xdr:sp macro="" textlink="">
      <xdr:nvSpPr>
        <xdr:cNvPr id="50" name="テキスト 39">
          <a:extLst>
            <a:ext uri="{FF2B5EF4-FFF2-40B4-BE49-F238E27FC236}">
              <a16:creationId xmlns:a16="http://schemas.microsoft.com/office/drawing/2014/main" id="{00000000-0008-0000-0000-000032000000}"/>
            </a:ext>
          </a:extLst>
        </xdr:cNvPr>
        <xdr:cNvSpPr txBox="1">
          <a:spLocks noChangeArrowheads="1"/>
        </xdr:cNvSpPr>
      </xdr:nvSpPr>
      <xdr:spPr bwMode="auto">
        <a:xfrm>
          <a:off x="7081838" y="7562850"/>
          <a:ext cx="142875" cy="161925"/>
        </a:xfrm>
        <a:prstGeom prst="rect">
          <a:avLst/>
        </a:prstGeom>
        <a:noFill/>
        <a:ln>
          <a:noFill/>
        </a:ln>
      </xdr:spPr>
      <xdr:txBody>
        <a:bodyPr vertOverflow="clip" wrap="square" lIns="27432" tIns="18288" rIns="0" bIns="0" anchor="t" upright="1"/>
        <a:lstStyle/>
        <a:p>
          <a:pPr algn="l" rtl="0">
            <a:defRPr sz="1000"/>
          </a:pPr>
          <a:r>
            <a:rPr lang="en-US" altLang="ja-JP" sz="800">
              <a:solidFill>
                <a:sysClr val="windowText" lastClr="000000"/>
              </a:solidFill>
            </a:rPr>
            <a:t>※</a:t>
          </a:r>
          <a:endParaRPr lang="ja-JP" altLang="en-US"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13</xdr:col>
          <xdr:colOff>114300</xdr:colOff>
          <xdr:row>40</xdr:row>
          <xdr:rowOff>137160</xdr:rowOff>
        </xdr:from>
        <xdr:to>
          <xdr:col>14</xdr:col>
          <xdr:colOff>0</xdr:colOff>
          <xdr:row>42</xdr:row>
          <xdr:rowOff>38100</xdr:rowOff>
        </xdr:to>
        <xdr:sp macro="" textlink="">
          <xdr:nvSpPr>
            <xdr:cNvPr id="16976" name="Check Box 6736" hidden="1">
              <a:extLst>
                <a:ext uri="{63B3BB69-23CF-44E3-9099-C40C66FF867C}">
                  <a14:compatExt spid="_x0000_s16976"/>
                </a:ext>
                <a:ext uri="{FF2B5EF4-FFF2-40B4-BE49-F238E27FC236}">
                  <a16:creationId xmlns:a16="http://schemas.microsoft.com/office/drawing/2014/main" id="{00000000-0008-0000-0000-00005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121920</xdr:colOff>
          <xdr:row>40</xdr:row>
          <xdr:rowOff>137160</xdr:rowOff>
        </xdr:from>
        <xdr:to>
          <xdr:col>16</xdr:col>
          <xdr:colOff>0</xdr:colOff>
          <xdr:row>42</xdr:row>
          <xdr:rowOff>38100</xdr:rowOff>
        </xdr:to>
        <xdr:sp macro="" textlink="">
          <xdr:nvSpPr>
            <xdr:cNvPr id="16977" name="Check Box 6737" hidden="1">
              <a:extLst>
                <a:ext uri="{63B3BB69-23CF-44E3-9099-C40C66FF867C}">
                  <a14:compatExt spid="_x0000_s16977"/>
                </a:ext>
                <a:ext uri="{FF2B5EF4-FFF2-40B4-BE49-F238E27FC236}">
                  <a16:creationId xmlns:a16="http://schemas.microsoft.com/office/drawing/2014/main" id="{00000000-0008-0000-0000-00005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40</xdr:row>
          <xdr:rowOff>137160</xdr:rowOff>
        </xdr:from>
        <xdr:to>
          <xdr:col>18</xdr:col>
          <xdr:colOff>0</xdr:colOff>
          <xdr:row>42</xdr:row>
          <xdr:rowOff>38100</xdr:rowOff>
        </xdr:to>
        <xdr:sp macro="" textlink="">
          <xdr:nvSpPr>
            <xdr:cNvPr id="16978" name="Check Box 6738" hidden="1">
              <a:extLst>
                <a:ext uri="{63B3BB69-23CF-44E3-9099-C40C66FF867C}">
                  <a14:compatExt spid="_x0000_s16978"/>
                </a:ext>
                <a:ext uri="{FF2B5EF4-FFF2-40B4-BE49-F238E27FC236}">
                  <a16:creationId xmlns:a16="http://schemas.microsoft.com/office/drawing/2014/main" id="{00000000-0008-0000-0000-00005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41</xdr:row>
          <xdr:rowOff>137160</xdr:rowOff>
        </xdr:from>
        <xdr:to>
          <xdr:col>14</xdr:col>
          <xdr:colOff>0</xdr:colOff>
          <xdr:row>43</xdr:row>
          <xdr:rowOff>38100</xdr:rowOff>
        </xdr:to>
        <xdr:sp macro="" textlink="">
          <xdr:nvSpPr>
            <xdr:cNvPr id="16979" name="Check Box 6739" hidden="1">
              <a:extLst>
                <a:ext uri="{63B3BB69-23CF-44E3-9099-C40C66FF867C}">
                  <a14:compatExt spid="_x0000_s16979"/>
                </a:ext>
                <a:ext uri="{FF2B5EF4-FFF2-40B4-BE49-F238E27FC236}">
                  <a16:creationId xmlns:a16="http://schemas.microsoft.com/office/drawing/2014/main" id="{00000000-0008-0000-0000-00005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121920</xdr:colOff>
          <xdr:row>41</xdr:row>
          <xdr:rowOff>137160</xdr:rowOff>
        </xdr:from>
        <xdr:to>
          <xdr:col>16</xdr:col>
          <xdr:colOff>0</xdr:colOff>
          <xdr:row>43</xdr:row>
          <xdr:rowOff>38100</xdr:rowOff>
        </xdr:to>
        <xdr:sp macro="" textlink="">
          <xdr:nvSpPr>
            <xdr:cNvPr id="16980" name="Check Box 6740" hidden="1">
              <a:extLst>
                <a:ext uri="{63B3BB69-23CF-44E3-9099-C40C66FF867C}">
                  <a14:compatExt spid="_x0000_s16980"/>
                </a:ext>
                <a:ext uri="{FF2B5EF4-FFF2-40B4-BE49-F238E27FC236}">
                  <a16:creationId xmlns:a16="http://schemas.microsoft.com/office/drawing/2014/main" id="{00000000-0008-0000-0000-00005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41</xdr:row>
          <xdr:rowOff>137160</xdr:rowOff>
        </xdr:from>
        <xdr:to>
          <xdr:col>19</xdr:col>
          <xdr:colOff>228600</xdr:colOff>
          <xdr:row>43</xdr:row>
          <xdr:rowOff>30480</xdr:rowOff>
        </xdr:to>
        <xdr:sp macro="" textlink="">
          <xdr:nvSpPr>
            <xdr:cNvPr id="16981" name="Check Box 6741" hidden="1">
              <a:extLst>
                <a:ext uri="{63B3BB69-23CF-44E3-9099-C40C66FF867C}">
                  <a14:compatExt spid="_x0000_s16981"/>
                </a:ext>
                <a:ext uri="{FF2B5EF4-FFF2-40B4-BE49-F238E27FC236}">
                  <a16:creationId xmlns:a16="http://schemas.microsoft.com/office/drawing/2014/main" id="{00000000-0008-0000-0000-00005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42</xdr:row>
          <xdr:rowOff>137160</xdr:rowOff>
        </xdr:from>
        <xdr:to>
          <xdr:col>14</xdr:col>
          <xdr:colOff>0</xdr:colOff>
          <xdr:row>44</xdr:row>
          <xdr:rowOff>38100</xdr:rowOff>
        </xdr:to>
        <xdr:sp macro="" textlink="">
          <xdr:nvSpPr>
            <xdr:cNvPr id="16982" name="Check Box 6742" hidden="1">
              <a:extLst>
                <a:ext uri="{63B3BB69-23CF-44E3-9099-C40C66FF867C}">
                  <a14:compatExt spid="_x0000_s16982"/>
                </a:ext>
                <a:ext uri="{FF2B5EF4-FFF2-40B4-BE49-F238E27FC236}">
                  <a16:creationId xmlns:a16="http://schemas.microsoft.com/office/drawing/2014/main" id="{00000000-0008-0000-0000-00005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121920</xdr:colOff>
          <xdr:row>42</xdr:row>
          <xdr:rowOff>137160</xdr:rowOff>
        </xdr:from>
        <xdr:to>
          <xdr:col>16</xdr:col>
          <xdr:colOff>0</xdr:colOff>
          <xdr:row>44</xdr:row>
          <xdr:rowOff>38100</xdr:rowOff>
        </xdr:to>
        <xdr:sp macro="" textlink="">
          <xdr:nvSpPr>
            <xdr:cNvPr id="16983" name="Check Box 6743" hidden="1">
              <a:extLst>
                <a:ext uri="{63B3BB69-23CF-44E3-9099-C40C66FF867C}">
                  <a14:compatExt spid="_x0000_s16983"/>
                </a:ext>
                <a:ext uri="{FF2B5EF4-FFF2-40B4-BE49-F238E27FC236}">
                  <a16:creationId xmlns:a16="http://schemas.microsoft.com/office/drawing/2014/main" id="{00000000-0008-0000-0000-00005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42</xdr:row>
          <xdr:rowOff>137160</xdr:rowOff>
        </xdr:from>
        <xdr:to>
          <xdr:col>19</xdr:col>
          <xdr:colOff>228600</xdr:colOff>
          <xdr:row>44</xdr:row>
          <xdr:rowOff>30480</xdr:rowOff>
        </xdr:to>
        <xdr:sp macro="" textlink="">
          <xdr:nvSpPr>
            <xdr:cNvPr id="16984" name="Check Box 6744" hidden="1">
              <a:extLst>
                <a:ext uri="{63B3BB69-23CF-44E3-9099-C40C66FF867C}">
                  <a14:compatExt spid="_x0000_s16984"/>
                </a:ext>
                <a:ext uri="{FF2B5EF4-FFF2-40B4-BE49-F238E27FC236}">
                  <a16:creationId xmlns:a16="http://schemas.microsoft.com/office/drawing/2014/main" id="{00000000-0008-0000-0000-00005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43</xdr:row>
          <xdr:rowOff>137160</xdr:rowOff>
        </xdr:from>
        <xdr:to>
          <xdr:col>14</xdr:col>
          <xdr:colOff>0</xdr:colOff>
          <xdr:row>45</xdr:row>
          <xdr:rowOff>38100</xdr:rowOff>
        </xdr:to>
        <xdr:sp macro="" textlink="">
          <xdr:nvSpPr>
            <xdr:cNvPr id="16985" name="Check Box 6745" hidden="1">
              <a:extLst>
                <a:ext uri="{63B3BB69-23CF-44E3-9099-C40C66FF867C}">
                  <a14:compatExt spid="_x0000_s16985"/>
                </a:ext>
                <a:ext uri="{FF2B5EF4-FFF2-40B4-BE49-F238E27FC236}">
                  <a16:creationId xmlns:a16="http://schemas.microsoft.com/office/drawing/2014/main" id="{00000000-0008-0000-0000-00005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121920</xdr:colOff>
          <xdr:row>43</xdr:row>
          <xdr:rowOff>121920</xdr:rowOff>
        </xdr:from>
        <xdr:to>
          <xdr:col>16</xdr:col>
          <xdr:colOff>0</xdr:colOff>
          <xdr:row>45</xdr:row>
          <xdr:rowOff>30480</xdr:rowOff>
        </xdr:to>
        <xdr:sp macro="" textlink="">
          <xdr:nvSpPr>
            <xdr:cNvPr id="16986" name="Check Box 6746" hidden="1">
              <a:extLst>
                <a:ext uri="{63B3BB69-23CF-44E3-9099-C40C66FF867C}">
                  <a14:compatExt spid="_x0000_s16986"/>
                </a:ext>
                <a:ext uri="{FF2B5EF4-FFF2-40B4-BE49-F238E27FC236}">
                  <a16:creationId xmlns:a16="http://schemas.microsoft.com/office/drawing/2014/main" id="{00000000-0008-0000-0000-00005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43</xdr:row>
          <xdr:rowOff>137160</xdr:rowOff>
        </xdr:from>
        <xdr:to>
          <xdr:col>18</xdr:col>
          <xdr:colOff>0</xdr:colOff>
          <xdr:row>45</xdr:row>
          <xdr:rowOff>38100</xdr:rowOff>
        </xdr:to>
        <xdr:sp macro="" textlink="">
          <xdr:nvSpPr>
            <xdr:cNvPr id="16987" name="Check Box 6747" hidden="1">
              <a:extLst>
                <a:ext uri="{63B3BB69-23CF-44E3-9099-C40C66FF867C}">
                  <a14:compatExt spid="_x0000_s16987"/>
                </a:ext>
                <a:ext uri="{FF2B5EF4-FFF2-40B4-BE49-F238E27FC236}">
                  <a16:creationId xmlns:a16="http://schemas.microsoft.com/office/drawing/2014/main" id="{00000000-0008-0000-0000-00005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44</xdr:row>
          <xdr:rowOff>137160</xdr:rowOff>
        </xdr:from>
        <xdr:to>
          <xdr:col>13</xdr:col>
          <xdr:colOff>182880</xdr:colOff>
          <xdr:row>46</xdr:row>
          <xdr:rowOff>38100</xdr:rowOff>
        </xdr:to>
        <xdr:sp macro="" textlink="">
          <xdr:nvSpPr>
            <xdr:cNvPr id="16988" name="Check Box 6748" hidden="1">
              <a:extLst>
                <a:ext uri="{63B3BB69-23CF-44E3-9099-C40C66FF867C}">
                  <a14:compatExt spid="_x0000_s16988"/>
                </a:ext>
                <a:ext uri="{FF2B5EF4-FFF2-40B4-BE49-F238E27FC236}">
                  <a16:creationId xmlns:a16="http://schemas.microsoft.com/office/drawing/2014/main" id="{00000000-0008-0000-0000-00005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365760</xdr:colOff>
          <xdr:row>44</xdr:row>
          <xdr:rowOff>137160</xdr:rowOff>
        </xdr:from>
        <xdr:to>
          <xdr:col>17</xdr:col>
          <xdr:colOff>236220</xdr:colOff>
          <xdr:row>46</xdr:row>
          <xdr:rowOff>38100</xdr:rowOff>
        </xdr:to>
        <xdr:sp macro="" textlink="">
          <xdr:nvSpPr>
            <xdr:cNvPr id="16989" name="Check Box 6749" hidden="1">
              <a:extLst>
                <a:ext uri="{63B3BB69-23CF-44E3-9099-C40C66FF867C}">
                  <a14:compatExt spid="_x0000_s16989"/>
                </a:ext>
                <a:ext uri="{FF2B5EF4-FFF2-40B4-BE49-F238E27FC236}">
                  <a16:creationId xmlns:a16="http://schemas.microsoft.com/office/drawing/2014/main" id="{00000000-0008-0000-0000-00005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327660</xdr:colOff>
          <xdr:row>45</xdr:row>
          <xdr:rowOff>144780</xdr:rowOff>
        </xdr:from>
        <xdr:to>
          <xdr:col>14</xdr:col>
          <xdr:colOff>198120</xdr:colOff>
          <xdr:row>47</xdr:row>
          <xdr:rowOff>45720</xdr:rowOff>
        </xdr:to>
        <xdr:sp macro="" textlink="">
          <xdr:nvSpPr>
            <xdr:cNvPr id="16990" name="Check Box 6750" hidden="1">
              <a:extLst>
                <a:ext uri="{63B3BB69-23CF-44E3-9099-C40C66FF867C}">
                  <a14:compatExt spid="_x0000_s16990"/>
                </a:ext>
                <a:ext uri="{FF2B5EF4-FFF2-40B4-BE49-F238E27FC236}">
                  <a16:creationId xmlns:a16="http://schemas.microsoft.com/office/drawing/2014/main" id="{00000000-0008-0000-0000-00005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46</xdr:row>
          <xdr:rowOff>137160</xdr:rowOff>
        </xdr:from>
        <xdr:to>
          <xdr:col>14</xdr:col>
          <xdr:colOff>350520</xdr:colOff>
          <xdr:row>48</xdr:row>
          <xdr:rowOff>38100</xdr:rowOff>
        </xdr:to>
        <xdr:sp macro="" textlink="">
          <xdr:nvSpPr>
            <xdr:cNvPr id="16991" name="Check Box 6751" hidden="1">
              <a:extLst>
                <a:ext uri="{63B3BB69-23CF-44E3-9099-C40C66FF867C}">
                  <a14:compatExt spid="_x0000_s16991"/>
                </a:ext>
                <a:ext uri="{FF2B5EF4-FFF2-40B4-BE49-F238E27FC236}">
                  <a16:creationId xmlns:a16="http://schemas.microsoft.com/office/drawing/2014/main" id="{00000000-0008-0000-0000-00005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106680</xdr:colOff>
          <xdr:row>46</xdr:row>
          <xdr:rowOff>137160</xdr:rowOff>
        </xdr:from>
        <xdr:to>
          <xdr:col>18</xdr:col>
          <xdr:colOff>0</xdr:colOff>
          <xdr:row>48</xdr:row>
          <xdr:rowOff>38100</xdr:rowOff>
        </xdr:to>
        <xdr:sp macro="" textlink="">
          <xdr:nvSpPr>
            <xdr:cNvPr id="16992" name="Check Box 6752" hidden="1">
              <a:extLst>
                <a:ext uri="{63B3BB69-23CF-44E3-9099-C40C66FF867C}">
                  <a14:compatExt spid="_x0000_s16992"/>
                </a:ext>
                <a:ext uri="{FF2B5EF4-FFF2-40B4-BE49-F238E27FC236}">
                  <a16:creationId xmlns:a16="http://schemas.microsoft.com/office/drawing/2014/main" id="{00000000-0008-0000-0000-00006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47</xdr:row>
          <xdr:rowOff>137160</xdr:rowOff>
        </xdr:from>
        <xdr:to>
          <xdr:col>14</xdr:col>
          <xdr:colOff>350520</xdr:colOff>
          <xdr:row>49</xdr:row>
          <xdr:rowOff>38100</xdr:rowOff>
        </xdr:to>
        <xdr:sp macro="" textlink="">
          <xdr:nvSpPr>
            <xdr:cNvPr id="16993" name="Check Box 6753" hidden="1">
              <a:extLst>
                <a:ext uri="{63B3BB69-23CF-44E3-9099-C40C66FF867C}">
                  <a14:compatExt spid="_x0000_s16993"/>
                </a:ext>
                <a:ext uri="{FF2B5EF4-FFF2-40B4-BE49-F238E27FC236}">
                  <a16:creationId xmlns:a16="http://schemas.microsoft.com/office/drawing/2014/main" id="{00000000-0008-0000-0000-00006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106680</xdr:colOff>
          <xdr:row>47</xdr:row>
          <xdr:rowOff>137160</xdr:rowOff>
        </xdr:from>
        <xdr:to>
          <xdr:col>18</xdr:col>
          <xdr:colOff>0</xdr:colOff>
          <xdr:row>49</xdr:row>
          <xdr:rowOff>38100</xdr:rowOff>
        </xdr:to>
        <xdr:sp macro="" textlink="">
          <xdr:nvSpPr>
            <xdr:cNvPr id="16994" name="Check Box 6754" hidden="1">
              <a:extLst>
                <a:ext uri="{63B3BB69-23CF-44E3-9099-C40C66FF867C}">
                  <a14:compatExt spid="_x0000_s16994"/>
                </a:ext>
                <a:ext uri="{FF2B5EF4-FFF2-40B4-BE49-F238E27FC236}">
                  <a16:creationId xmlns:a16="http://schemas.microsoft.com/office/drawing/2014/main" id="{00000000-0008-0000-0000-00006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4761</xdr:colOff>
      <xdr:row>39</xdr:row>
      <xdr:rowOff>0</xdr:rowOff>
    </xdr:from>
    <xdr:to>
      <xdr:col>26</xdr:col>
      <xdr:colOff>4761</xdr:colOff>
      <xdr:row>40</xdr:row>
      <xdr:rowOff>0</xdr:rowOff>
    </xdr:to>
    <xdr:sp macro="" textlink="">
      <xdr:nvSpPr>
        <xdr:cNvPr id="3" name="テキスト 19">
          <a:extLst>
            <a:ext uri="{FF2B5EF4-FFF2-40B4-BE49-F238E27FC236}">
              <a16:creationId xmlns:a16="http://schemas.microsoft.com/office/drawing/2014/main" id="{00000000-0008-0000-0000-000003000000}"/>
            </a:ext>
          </a:extLst>
        </xdr:cNvPr>
        <xdr:cNvSpPr txBox="1">
          <a:spLocks noChangeArrowheads="1"/>
        </xdr:cNvSpPr>
      </xdr:nvSpPr>
      <xdr:spPr bwMode="auto">
        <a:xfrm>
          <a:off x="11291886" y="6705600"/>
          <a:ext cx="809625" cy="171450"/>
        </a:xfrm>
        <a:prstGeom prst="rect">
          <a:avLst/>
        </a:prstGeom>
        <a:noFill/>
        <a:ln w="17145">
          <a:solidFill>
            <a:srgbClr val="008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FF"/>
              </a:solidFill>
              <a:latin typeface="ＭＳ Ｐ明朝"/>
              <a:ea typeface="ＭＳ Ｐ明朝"/>
            </a:rPr>
            <a:t>Ｃ</a:t>
          </a:r>
          <a:endParaRPr lang="ja-JP" altLang="en-US"/>
        </a:p>
      </xdr:txBody>
    </xdr:sp>
    <xdr:clientData/>
  </xdr:twoCellAnchor>
  <xdr:twoCellAnchor>
    <xdr:from>
      <xdr:col>26</xdr:col>
      <xdr:colOff>14285</xdr:colOff>
      <xdr:row>39</xdr:row>
      <xdr:rowOff>80970</xdr:rowOff>
    </xdr:from>
    <xdr:to>
      <xdr:col>26</xdr:col>
      <xdr:colOff>119060</xdr:colOff>
      <xdr:row>39</xdr:row>
      <xdr:rowOff>80970</xdr:rowOff>
    </xdr:to>
    <xdr:sp macro="" textlink="">
      <xdr:nvSpPr>
        <xdr:cNvPr id="6" name="Line 41">
          <a:extLst>
            <a:ext uri="{FF2B5EF4-FFF2-40B4-BE49-F238E27FC236}">
              <a16:creationId xmlns:a16="http://schemas.microsoft.com/office/drawing/2014/main" id="{00000000-0008-0000-0000-000006000000}"/>
            </a:ext>
          </a:extLst>
        </xdr:cNvPr>
        <xdr:cNvSpPr>
          <a:spLocks noChangeShapeType="1"/>
        </xdr:cNvSpPr>
      </xdr:nvSpPr>
      <xdr:spPr bwMode="auto">
        <a:xfrm>
          <a:off x="12111035" y="6786570"/>
          <a:ext cx="104775" cy="0"/>
        </a:xfrm>
        <a:prstGeom prst="line">
          <a:avLst/>
        </a:prstGeom>
        <a:noFill/>
        <a:ln w="17145">
          <a:solidFill>
            <a:srgbClr val="FF00FF"/>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24765</xdr:colOff>
      <xdr:row>40</xdr:row>
      <xdr:rowOff>53341</xdr:rowOff>
    </xdr:from>
    <xdr:to>
      <xdr:col>26</xdr:col>
      <xdr:colOff>7620</xdr:colOff>
      <xdr:row>43</xdr:row>
      <xdr:rowOff>22860</xdr:rowOff>
    </xdr:to>
    <xdr:sp macro="" textlink="">
      <xdr:nvSpPr>
        <xdr:cNvPr id="8" name="テキスト 39">
          <a:extLst>
            <a:ext uri="{FF2B5EF4-FFF2-40B4-BE49-F238E27FC236}">
              <a16:creationId xmlns:a16="http://schemas.microsoft.com/office/drawing/2014/main" id="{02BF1CB3-5816-ED23-37FA-5E0582857B4B}"/>
            </a:ext>
          </a:extLst>
        </xdr:cNvPr>
        <xdr:cNvSpPr txBox="1">
          <a:spLocks noChangeArrowheads="1"/>
        </xdr:cNvSpPr>
      </xdr:nvSpPr>
      <xdr:spPr bwMode="auto">
        <a:xfrm>
          <a:off x="9511665" y="6781801"/>
          <a:ext cx="1445895" cy="472439"/>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明朝"/>
              <a:ea typeface="ＭＳ Ｐ明朝"/>
            </a:rPr>
            <a:t>*1 大型は最大積載量</a:t>
          </a:r>
          <a:r>
            <a:rPr lang="en-US" altLang="ja-JP" sz="800" b="0" i="0" u="none" strike="noStrike" baseline="0">
              <a:solidFill>
                <a:srgbClr val="FF0000"/>
              </a:solidFill>
              <a:latin typeface="ＭＳ Ｐ明朝"/>
              <a:ea typeface="ＭＳ Ｐ明朝"/>
            </a:rPr>
            <a:t>6.5</a:t>
          </a:r>
          <a:r>
            <a:rPr lang="ja-JP" altLang="en-US" sz="800" b="0" i="0" u="none" strike="noStrike" baseline="0">
              <a:solidFill>
                <a:srgbClr val="FF0000"/>
              </a:solidFill>
              <a:latin typeface="ＭＳ Ｐ明朝"/>
              <a:ea typeface="ＭＳ Ｐ明朝"/>
            </a:rPr>
            <a:t>トン以上の車両になります。</a:t>
          </a:r>
        </a:p>
        <a:p>
          <a:pPr algn="l" rtl="0">
            <a:defRPr sz="1000"/>
          </a:pPr>
          <a:endParaRPr lang="ja-JP" altLang="en-US"/>
        </a:p>
      </xdr:txBody>
    </xdr:sp>
    <xdr:clientData/>
  </xdr:twoCellAnchor>
  <xdr:twoCellAnchor>
    <xdr:from>
      <xdr:col>20</xdr:col>
      <xdr:colOff>17145</xdr:colOff>
      <xdr:row>56</xdr:row>
      <xdr:rowOff>7620</xdr:rowOff>
    </xdr:from>
    <xdr:to>
      <xdr:col>26</xdr:col>
      <xdr:colOff>15240</xdr:colOff>
      <xdr:row>58</xdr:row>
      <xdr:rowOff>91440</xdr:rowOff>
    </xdr:to>
    <xdr:sp macro="" textlink="">
      <xdr:nvSpPr>
        <xdr:cNvPr id="9" name="テキスト 57">
          <a:extLst>
            <a:ext uri="{FF2B5EF4-FFF2-40B4-BE49-F238E27FC236}">
              <a16:creationId xmlns:a16="http://schemas.microsoft.com/office/drawing/2014/main" id="{71C938AE-B032-043B-560E-E5B521483D3A}"/>
            </a:ext>
          </a:extLst>
        </xdr:cNvPr>
        <xdr:cNvSpPr txBox="1">
          <a:spLocks noChangeArrowheads="1"/>
        </xdr:cNvSpPr>
      </xdr:nvSpPr>
      <xdr:spPr bwMode="auto">
        <a:xfrm>
          <a:off x="7385685" y="9441180"/>
          <a:ext cx="3579495" cy="419100"/>
        </a:xfrm>
        <a:prstGeom prst="rect">
          <a:avLst/>
        </a:prstGeom>
        <a:noFill/>
        <a:ln>
          <a:noFill/>
        </a:ln>
      </xdr:spPr>
      <xdr:txBody>
        <a:bodyPr vertOverflow="clip" wrap="square" lIns="27432" tIns="18288" rIns="0" bIns="0" anchor="t" upright="1"/>
        <a:lstStyle/>
        <a:p>
          <a:pPr algn="l" rtl="0">
            <a:defRPr sz="1000"/>
          </a:pPr>
          <a:r>
            <a:rPr lang="en-US" altLang="ja-JP" sz="800" b="0" i="0" u="none" strike="noStrike" baseline="0">
              <a:solidFill>
                <a:srgbClr val="FF0000"/>
              </a:solidFill>
              <a:latin typeface="ＭＳ Ｐ明朝"/>
              <a:ea typeface="ＭＳ Ｐ明朝"/>
            </a:rPr>
            <a:t>*1</a:t>
          </a:r>
          <a:r>
            <a:rPr lang="ja-JP" altLang="en-US" sz="800" b="0" i="0" u="none" strike="noStrike" baseline="0">
              <a:solidFill>
                <a:srgbClr val="FF0000"/>
              </a:solidFill>
              <a:latin typeface="ＭＳ Ｐ明朝"/>
              <a:ea typeface="ＭＳ Ｐ明朝"/>
            </a:rPr>
            <a:t>「ＣＯ２削減」合材とは中温化技術利用のうち製造時の温度を通常より</a:t>
          </a:r>
          <a:r>
            <a:rPr lang="en-US" altLang="ja-JP" sz="800" b="0" i="0" u="none" strike="noStrike" baseline="0">
              <a:solidFill>
                <a:srgbClr val="FF0000"/>
              </a:solidFill>
              <a:latin typeface="ＭＳ Ｐ明朝"/>
              <a:ea typeface="ＭＳ Ｐ明朝"/>
            </a:rPr>
            <a:t>10℃</a:t>
          </a:r>
          <a:r>
            <a:rPr lang="ja-JP" altLang="en-US" sz="800" b="0" i="0" u="none" strike="noStrike" baseline="0">
              <a:solidFill>
                <a:srgbClr val="FF0000"/>
              </a:solidFill>
              <a:latin typeface="ＭＳ Ｐ明朝"/>
              <a:ea typeface="ＭＳ Ｐ明朝"/>
            </a:rPr>
            <a:t>以上低くして製造したもの。</a:t>
          </a:r>
          <a:endParaRPr lang="ja-JP" altLang="en-US" sz="800">
            <a:solidFill>
              <a:srgbClr val="FF0000"/>
            </a:solidFill>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144780</xdr:colOff>
          <xdr:row>55</xdr:row>
          <xdr:rowOff>137160</xdr:rowOff>
        </xdr:from>
        <xdr:to>
          <xdr:col>2</xdr:col>
          <xdr:colOff>22860</xdr:colOff>
          <xdr:row>57</xdr:row>
          <xdr:rowOff>38100</xdr:rowOff>
        </xdr:to>
        <xdr:sp macro="" textlink="">
          <xdr:nvSpPr>
            <xdr:cNvPr id="16996" name="Option Button 6756" hidden="1">
              <a:extLst>
                <a:ext uri="{63B3BB69-23CF-44E3-9099-C40C66FF867C}">
                  <a14:compatExt spid="_x0000_s16996"/>
                </a:ext>
                <a:ext uri="{FF2B5EF4-FFF2-40B4-BE49-F238E27FC236}">
                  <a16:creationId xmlns:a16="http://schemas.microsoft.com/office/drawing/2014/main" id="{00000000-0008-0000-0000-00006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55</xdr:row>
          <xdr:rowOff>137160</xdr:rowOff>
        </xdr:from>
        <xdr:to>
          <xdr:col>5</xdr:col>
          <xdr:colOff>198120</xdr:colOff>
          <xdr:row>57</xdr:row>
          <xdr:rowOff>38100</xdr:rowOff>
        </xdr:to>
        <xdr:sp macro="" textlink="">
          <xdr:nvSpPr>
            <xdr:cNvPr id="16997" name="Option Button 6757" hidden="1">
              <a:extLst>
                <a:ext uri="{63B3BB69-23CF-44E3-9099-C40C66FF867C}">
                  <a14:compatExt spid="_x0000_s16997"/>
                </a:ext>
                <a:ext uri="{FF2B5EF4-FFF2-40B4-BE49-F238E27FC236}">
                  <a16:creationId xmlns:a16="http://schemas.microsoft.com/office/drawing/2014/main" id="{00000000-0008-0000-0000-00006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57</xdr:row>
          <xdr:rowOff>45720</xdr:rowOff>
        </xdr:from>
        <xdr:to>
          <xdr:col>7</xdr:col>
          <xdr:colOff>312420</xdr:colOff>
          <xdr:row>61</xdr:row>
          <xdr:rowOff>160020</xdr:rowOff>
        </xdr:to>
        <xdr:sp macro="" textlink="">
          <xdr:nvSpPr>
            <xdr:cNvPr id="16998" name="Group Box 6758" hidden="1">
              <a:extLst>
                <a:ext uri="{63B3BB69-23CF-44E3-9099-C40C66FF867C}">
                  <a14:compatExt spid="_x0000_s16998"/>
                </a:ext>
                <a:ext uri="{FF2B5EF4-FFF2-40B4-BE49-F238E27FC236}">
                  <a16:creationId xmlns:a16="http://schemas.microsoft.com/office/drawing/2014/main" id="{00000000-0008-0000-0000-0000664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6784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60960</xdr:colOff>
          <xdr:row>33</xdr:row>
          <xdr:rowOff>137160</xdr:rowOff>
        </xdr:from>
        <xdr:to>
          <xdr:col>63</xdr:col>
          <xdr:colOff>76200</xdr:colOff>
          <xdr:row>35</xdr:row>
          <xdr:rowOff>30480</xdr:rowOff>
        </xdr:to>
        <xdr:sp macro="" textlink="">
          <xdr:nvSpPr>
            <xdr:cNvPr id="17021" name="Option Button 6781" hidden="1">
              <a:extLst>
                <a:ext uri="{63B3BB69-23CF-44E3-9099-C40C66FF867C}">
                  <a14:compatExt spid="_x0000_s17021"/>
                </a:ext>
                <a:ext uri="{FF2B5EF4-FFF2-40B4-BE49-F238E27FC236}">
                  <a16:creationId xmlns:a16="http://schemas.microsoft.com/office/drawing/2014/main" id="{00000000-0008-0000-0000-00007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6789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83820</xdr:colOff>
          <xdr:row>33</xdr:row>
          <xdr:rowOff>137160</xdr:rowOff>
        </xdr:from>
        <xdr:to>
          <xdr:col>64</xdr:col>
          <xdr:colOff>0</xdr:colOff>
          <xdr:row>35</xdr:row>
          <xdr:rowOff>38100</xdr:rowOff>
        </xdr:to>
        <xdr:sp macro="" textlink="">
          <xdr:nvSpPr>
            <xdr:cNvPr id="17022" name="Option Button 6782" hidden="1">
              <a:extLst>
                <a:ext uri="{63B3BB69-23CF-44E3-9099-C40C66FF867C}">
                  <a14:compatExt spid="_x0000_s17022"/>
                </a:ext>
                <a:ext uri="{FF2B5EF4-FFF2-40B4-BE49-F238E27FC236}">
                  <a16:creationId xmlns:a16="http://schemas.microsoft.com/office/drawing/2014/main" id="{00000000-0008-0000-0000-00007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61</xdr:col>
          <xdr:colOff>114300</xdr:colOff>
          <xdr:row>33</xdr:row>
          <xdr:rowOff>137160</xdr:rowOff>
        </xdr:from>
        <xdr:to>
          <xdr:col>62</xdr:col>
          <xdr:colOff>0</xdr:colOff>
          <xdr:row>35</xdr:row>
          <xdr:rowOff>38100</xdr:rowOff>
        </xdr:to>
        <xdr:sp macro="" textlink="">
          <xdr:nvSpPr>
            <xdr:cNvPr id="17023" name="Option Button 6783" hidden="1">
              <a:extLst>
                <a:ext uri="{63B3BB69-23CF-44E3-9099-C40C66FF867C}">
                  <a14:compatExt spid="_x0000_s17023"/>
                </a:ext>
                <a:ext uri="{FF2B5EF4-FFF2-40B4-BE49-F238E27FC236}">
                  <a16:creationId xmlns:a16="http://schemas.microsoft.com/office/drawing/2014/main" id="{00000000-0008-0000-0000-00007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114300</xdr:colOff>
          <xdr:row>32</xdr:row>
          <xdr:rowOff>99060</xdr:rowOff>
        </xdr:from>
        <xdr:to>
          <xdr:col>65</xdr:col>
          <xdr:colOff>289560</xdr:colOff>
          <xdr:row>36</xdr:row>
          <xdr:rowOff>121920</xdr:rowOff>
        </xdr:to>
        <xdr:sp macro="" textlink="">
          <xdr:nvSpPr>
            <xdr:cNvPr id="17024" name="Group Box 6784" hidden="1">
              <a:extLst>
                <a:ext uri="{63B3BB69-23CF-44E3-9099-C40C66FF867C}">
                  <a14:compatExt spid="_x0000_s17024"/>
                </a:ext>
                <a:ext uri="{FF2B5EF4-FFF2-40B4-BE49-F238E27FC236}">
                  <a16:creationId xmlns:a16="http://schemas.microsoft.com/office/drawing/2014/main" id="{00000000-0008-0000-0000-0000804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6792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60960</xdr:colOff>
          <xdr:row>16</xdr:row>
          <xdr:rowOff>121920</xdr:rowOff>
        </xdr:from>
        <xdr:to>
          <xdr:col>56</xdr:col>
          <xdr:colOff>365760</xdr:colOff>
          <xdr:row>18</xdr:row>
          <xdr:rowOff>30480</xdr:rowOff>
        </xdr:to>
        <xdr:sp macro="" textlink="">
          <xdr:nvSpPr>
            <xdr:cNvPr id="17025" name="Option Button 6785" hidden="1">
              <a:extLst>
                <a:ext uri="{63B3BB69-23CF-44E3-9099-C40C66FF867C}">
                  <a14:compatExt spid="_x0000_s17025"/>
                </a:ext>
                <a:ext uri="{FF2B5EF4-FFF2-40B4-BE49-F238E27FC236}">
                  <a16:creationId xmlns:a16="http://schemas.microsoft.com/office/drawing/2014/main" id="{00000000-0008-0000-0000-00008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59</xdr:col>
          <xdr:colOff>335280</xdr:colOff>
          <xdr:row>16</xdr:row>
          <xdr:rowOff>137160</xdr:rowOff>
        </xdr:from>
        <xdr:to>
          <xdr:col>60</xdr:col>
          <xdr:colOff>213360</xdr:colOff>
          <xdr:row>18</xdr:row>
          <xdr:rowOff>38100</xdr:rowOff>
        </xdr:to>
        <xdr:sp macro="" textlink="">
          <xdr:nvSpPr>
            <xdr:cNvPr id="17026" name="Option Button 6786" hidden="1">
              <a:extLst>
                <a:ext uri="{63B3BB69-23CF-44E3-9099-C40C66FF867C}">
                  <a14:compatExt spid="_x0000_s17026"/>
                </a:ext>
                <a:ext uri="{FF2B5EF4-FFF2-40B4-BE49-F238E27FC236}">
                  <a16:creationId xmlns:a16="http://schemas.microsoft.com/office/drawing/2014/main" id="{00000000-0008-0000-0000-00008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62</xdr:col>
          <xdr:colOff>45720</xdr:colOff>
          <xdr:row>16</xdr:row>
          <xdr:rowOff>137160</xdr:rowOff>
        </xdr:from>
        <xdr:to>
          <xdr:col>62</xdr:col>
          <xdr:colOff>350520</xdr:colOff>
          <xdr:row>18</xdr:row>
          <xdr:rowOff>38100</xdr:rowOff>
        </xdr:to>
        <xdr:sp macro="" textlink="">
          <xdr:nvSpPr>
            <xdr:cNvPr id="17027" name="Option Button 6787" hidden="1">
              <a:extLst>
                <a:ext uri="{63B3BB69-23CF-44E3-9099-C40C66FF867C}">
                  <a14:compatExt spid="_x0000_s17027"/>
                </a:ext>
                <a:ext uri="{FF2B5EF4-FFF2-40B4-BE49-F238E27FC236}">
                  <a16:creationId xmlns:a16="http://schemas.microsoft.com/office/drawing/2014/main" id="{00000000-0008-0000-0000-00008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190500</xdr:colOff>
          <xdr:row>16</xdr:row>
          <xdr:rowOff>38100</xdr:rowOff>
        </xdr:from>
        <xdr:to>
          <xdr:col>64</xdr:col>
          <xdr:colOff>289560</xdr:colOff>
          <xdr:row>18</xdr:row>
          <xdr:rowOff>106680</xdr:rowOff>
        </xdr:to>
        <xdr:sp macro="" textlink="">
          <xdr:nvSpPr>
            <xdr:cNvPr id="17028" name="Group Box 6788" hidden="1">
              <a:extLst>
                <a:ext uri="{63B3BB69-23CF-44E3-9099-C40C66FF867C}">
                  <a14:compatExt spid="_x0000_s17028"/>
                </a:ext>
                <a:ext uri="{FF2B5EF4-FFF2-40B4-BE49-F238E27FC236}">
                  <a16:creationId xmlns:a16="http://schemas.microsoft.com/office/drawing/2014/main" id="{00000000-0008-0000-0000-0000844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6797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45720</xdr:colOff>
          <xdr:row>17</xdr:row>
          <xdr:rowOff>121920</xdr:rowOff>
        </xdr:from>
        <xdr:to>
          <xdr:col>62</xdr:col>
          <xdr:colOff>350520</xdr:colOff>
          <xdr:row>19</xdr:row>
          <xdr:rowOff>30480</xdr:rowOff>
        </xdr:to>
        <xdr:sp macro="" textlink="">
          <xdr:nvSpPr>
            <xdr:cNvPr id="17029" name="Option Button 6789" hidden="1">
              <a:extLst>
                <a:ext uri="{63B3BB69-23CF-44E3-9099-C40C66FF867C}">
                  <a14:compatExt spid="_x0000_s17029"/>
                </a:ext>
                <a:ext uri="{FF2B5EF4-FFF2-40B4-BE49-F238E27FC236}">
                  <a16:creationId xmlns:a16="http://schemas.microsoft.com/office/drawing/2014/main" id="{00000000-0008-0000-0000-00008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65</xdr:col>
          <xdr:colOff>76200</xdr:colOff>
          <xdr:row>17</xdr:row>
          <xdr:rowOff>137160</xdr:rowOff>
        </xdr:from>
        <xdr:to>
          <xdr:col>65</xdr:col>
          <xdr:colOff>381000</xdr:colOff>
          <xdr:row>19</xdr:row>
          <xdr:rowOff>38100</xdr:rowOff>
        </xdr:to>
        <xdr:sp macro="" textlink="">
          <xdr:nvSpPr>
            <xdr:cNvPr id="17030" name="Option Button 6790" hidden="1">
              <a:extLst>
                <a:ext uri="{63B3BB69-23CF-44E3-9099-C40C66FF867C}">
                  <a14:compatExt spid="_x0000_s17030"/>
                </a:ext>
                <a:ext uri="{FF2B5EF4-FFF2-40B4-BE49-F238E27FC236}">
                  <a16:creationId xmlns:a16="http://schemas.microsoft.com/office/drawing/2014/main" id="{00000000-0008-0000-0000-00008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62</xdr:col>
          <xdr:colOff>45720</xdr:colOff>
          <xdr:row>19</xdr:row>
          <xdr:rowOff>121920</xdr:rowOff>
        </xdr:from>
        <xdr:to>
          <xdr:col>62</xdr:col>
          <xdr:colOff>350520</xdr:colOff>
          <xdr:row>21</xdr:row>
          <xdr:rowOff>30480</xdr:rowOff>
        </xdr:to>
        <xdr:sp macro="" textlink="">
          <xdr:nvSpPr>
            <xdr:cNvPr id="17031" name="Option Button 6791" hidden="1">
              <a:extLst>
                <a:ext uri="{63B3BB69-23CF-44E3-9099-C40C66FF867C}">
                  <a14:compatExt spid="_x0000_s17031"/>
                </a:ext>
                <a:ext uri="{FF2B5EF4-FFF2-40B4-BE49-F238E27FC236}">
                  <a16:creationId xmlns:a16="http://schemas.microsoft.com/office/drawing/2014/main" id="{00000000-0008-0000-0000-00008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65</xdr:col>
          <xdr:colOff>76200</xdr:colOff>
          <xdr:row>19</xdr:row>
          <xdr:rowOff>121920</xdr:rowOff>
        </xdr:from>
        <xdr:to>
          <xdr:col>65</xdr:col>
          <xdr:colOff>381000</xdr:colOff>
          <xdr:row>21</xdr:row>
          <xdr:rowOff>30480</xdr:rowOff>
        </xdr:to>
        <xdr:sp macro="" textlink="">
          <xdr:nvSpPr>
            <xdr:cNvPr id="17032" name="Option Button 6792" hidden="1">
              <a:extLst>
                <a:ext uri="{63B3BB69-23CF-44E3-9099-C40C66FF867C}">
                  <a14:compatExt spid="_x0000_s17032"/>
                </a:ext>
                <a:ext uri="{FF2B5EF4-FFF2-40B4-BE49-F238E27FC236}">
                  <a16:creationId xmlns:a16="http://schemas.microsoft.com/office/drawing/2014/main" id="{00000000-0008-0000-0000-00008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60</xdr:col>
          <xdr:colOff>449580</xdr:colOff>
          <xdr:row>17</xdr:row>
          <xdr:rowOff>68580</xdr:rowOff>
        </xdr:from>
        <xdr:to>
          <xdr:col>67</xdr:col>
          <xdr:colOff>381000</xdr:colOff>
          <xdr:row>21</xdr:row>
          <xdr:rowOff>83820</xdr:rowOff>
        </xdr:to>
        <xdr:sp macro="" textlink="">
          <xdr:nvSpPr>
            <xdr:cNvPr id="17033" name="Group Box 6793" hidden="1">
              <a:extLst>
                <a:ext uri="{63B3BB69-23CF-44E3-9099-C40C66FF867C}">
                  <a14:compatExt spid="_x0000_s17033"/>
                </a:ext>
                <a:ext uri="{FF2B5EF4-FFF2-40B4-BE49-F238E27FC236}">
                  <a16:creationId xmlns:a16="http://schemas.microsoft.com/office/drawing/2014/main" id="{00000000-0008-0000-0000-0000894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6804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60960</xdr:colOff>
          <xdr:row>25</xdr:row>
          <xdr:rowOff>121920</xdr:rowOff>
        </xdr:from>
        <xdr:to>
          <xdr:col>56</xdr:col>
          <xdr:colOff>365760</xdr:colOff>
          <xdr:row>27</xdr:row>
          <xdr:rowOff>30480</xdr:rowOff>
        </xdr:to>
        <xdr:sp macro="" textlink="">
          <xdr:nvSpPr>
            <xdr:cNvPr id="17034" name="Option Button 6794" hidden="1">
              <a:extLst>
                <a:ext uri="{63B3BB69-23CF-44E3-9099-C40C66FF867C}">
                  <a14:compatExt spid="_x0000_s17034"/>
                </a:ext>
                <a:ext uri="{FF2B5EF4-FFF2-40B4-BE49-F238E27FC236}">
                  <a16:creationId xmlns:a16="http://schemas.microsoft.com/office/drawing/2014/main" id="{00000000-0008-0000-0000-00008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59</xdr:col>
          <xdr:colOff>335280</xdr:colOff>
          <xdr:row>25</xdr:row>
          <xdr:rowOff>137160</xdr:rowOff>
        </xdr:from>
        <xdr:to>
          <xdr:col>60</xdr:col>
          <xdr:colOff>213360</xdr:colOff>
          <xdr:row>27</xdr:row>
          <xdr:rowOff>38100</xdr:rowOff>
        </xdr:to>
        <xdr:sp macro="" textlink="">
          <xdr:nvSpPr>
            <xdr:cNvPr id="17035" name="Option Button 6795" hidden="1">
              <a:extLst>
                <a:ext uri="{63B3BB69-23CF-44E3-9099-C40C66FF867C}">
                  <a14:compatExt spid="_x0000_s17035"/>
                </a:ext>
                <a:ext uri="{FF2B5EF4-FFF2-40B4-BE49-F238E27FC236}">
                  <a16:creationId xmlns:a16="http://schemas.microsoft.com/office/drawing/2014/main" id="{00000000-0008-0000-0000-00008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62</xdr:col>
          <xdr:colOff>45720</xdr:colOff>
          <xdr:row>25</xdr:row>
          <xdr:rowOff>137160</xdr:rowOff>
        </xdr:from>
        <xdr:to>
          <xdr:col>62</xdr:col>
          <xdr:colOff>350520</xdr:colOff>
          <xdr:row>27</xdr:row>
          <xdr:rowOff>38100</xdr:rowOff>
        </xdr:to>
        <xdr:sp macro="" textlink="">
          <xdr:nvSpPr>
            <xdr:cNvPr id="17036" name="Option Button 6796" hidden="1">
              <a:extLst>
                <a:ext uri="{63B3BB69-23CF-44E3-9099-C40C66FF867C}">
                  <a14:compatExt spid="_x0000_s17036"/>
                </a:ext>
                <a:ext uri="{FF2B5EF4-FFF2-40B4-BE49-F238E27FC236}">
                  <a16:creationId xmlns:a16="http://schemas.microsoft.com/office/drawing/2014/main" id="{00000000-0008-0000-0000-00008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55</xdr:col>
          <xdr:colOff>190500</xdr:colOff>
          <xdr:row>25</xdr:row>
          <xdr:rowOff>38100</xdr:rowOff>
        </xdr:from>
        <xdr:to>
          <xdr:col>64</xdr:col>
          <xdr:colOff>289560</xdr:colOff>
          <xdr:row>27</xdr:row>
          <xdr:rowOff>106680</xdr:rowOff>
        </xdr:to>
        <xdr:sp macro="" textlink="">
          <xdr:nvSpPr>
            <xdr:cNvPr id="17037" name="Group Box 6797" hidden="1">
              <a:extLst>
                <a:ext uri="{63B3BB69-23CF-44E3-9099-C40C66FF867C}">
                  <a14:compatExt spid="_x0000_s17037"/>
                </a:ext>
                <a:ext uri="{FF2B5EF4-FFF2-40B4-BE49-F238E27FC236}">
                  <a16:creationId xmlns:a16="http://schemas.microsoft.com/office/drawing/2014/main" id="{00000000-0008-0000-0000-00008D4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6797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45720</xdr:colOff>
          <xdr:row>26</xdr:row>
          <xdr:rowOff>121920</xdr:rowOff>
        </xdr:from>
        <xdr:to>
          <xdr:col>62</xdr:col>
          <xdr:colOff>350520</xdr:colOff>
          <xdr:row>28</xdr:row>
          <xdr:rowOff>30480</xdr:rowOff>
        </xdr:to>
        <xdr:sp macro="" textlink="">
          <xdr:nvSpPr>
            <xdr:cNvPr id="17038" name="Option Button 6798" hidden="1">
              <a:extLst>
                <a:ext uri="{63B3BB69-23CF-44E3-9099-C40C66FF867C}">
                  <a14:compatExt spid="_x0000_s17038"/>
                </a:ext>
                <a:ext uri="{FF2B5EF4-FFF2-40B4-BE49-F238E27FC236}">
                  <a16:creationId xmlns:a16="http://schemas.microsoft.com/office/drawing/2014/main" id="{00000000-0008-0000-0000-00008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65</xdr:col>
          <xdr:colOff>76200</xdr:colOff>
          <xdr:row>26</xdr:row>
          <xdr:rowOff>137160</xdr:rowOff>
        </xdr:from>
        <xdr:to>
          <xdr:col>65</xdr:col>
          <xdr:colOff>381000</xdr:colOff>
          <xdr:row>28</xdr:row>
          <xdr:rowOff>38100</xdr:rowOff>
        </xdr:to>
        <xdr:sp macro="" textlink="">
          <xdr:nvSpPr>
            <xdr:cNvPr id="17039" name="Option Button 6799" hidden="1">
              <a:extLst>
                <a:ext uri="{63B3BB69-23CF-44E3-9099-C40C66FF867C}">
                  <a14:compatExt spid="_x0000_s17039"/>
                </a:ext>
                <a:ext uri="{FF2B5EF4-FFF2-40B4-BE49-F238E27FC236}">
                  <a16:creationId xmlns:a16="http://schemas.microsoft.com/office/drawing/2014/main" id="{00000000-0008-0000-0000-00008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62</xdr:col>
          <xdr:colOff>45720</xdr:colOff>
          <xdr:row>28</xdr:row>
          <xdr:rowOff>121920</xdr:rowOff>
        </xdr:from>
        <xdr:to>
          <xdr:col>62</xdr:col>
          <xdr:colOff>350520</xdr:colOff>
          <xdr:row>30</xdr:row>
          <xdr:rowOff>30480</xdr:rowOff>
        </xdr:to>
        <xdr:sp macro="" textlink="">
          <xdr:nvSpPr>
            <xdr:cNvPr id="17040" name="Option Button 6800" hidden="1">
              <a:extLst>
                <a:ext uri="{63B3BB69-23CF-44E3-9099-C40C66FF867C}">
                  <a14:compatExt spid="_x0000_s17040"/>
                </a:ext>
                <a:ext uri="{FF2B5EF4-FFF2-40B4-BE49-F238E27FC236}">
                  <a16:creationId xmlns:a16="http://schemas.microsoft.com/office/drawing/2014/main" id="{00000000-0008-0000-0000-00009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65</xdr:col>
          <xdr:colOff>76200</xdr:colOff>
          <xdr:row>28</xdr:row>
          <xdr:rowOff>121920</xdr:rowOff>
        </xdr:from>
        <xdr:to>
          <xdr:col>65</xdr:col>
          <xdr:colOff>381000</xdr:colOff>
          <xdr:row>30</xdr:row>
          <xdr:rowOff>30480</xdr:rowOff>
        </xdr:to>
        <xdr:sp macro="" textlink="">
          <xdr:nvSpPr>
            <xdr:cNvPr id="17041" name="Option Button 6801" hidden="1">
              <a:extLst>
                <a:ext uri="{63B3BB69-23CF-44E3-9099-C40C66FF867C}">
                  <a14:compatExt spid="_x0000_s17041"/>
                </a:ext>
                <a:ext uri="{FF2B5EF4-FFF2-40B4-BE49-F238E27FC236}">
                  <a16:creationId xmlns:a16="http://schemas.microsoft.com/office/drawing/2014/main" id="{00000000-0008-0000-0000-00009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61</xdr:col>
          <xdr:colOff>144780</xdr:colOff>
          <xdr:row>26</xdr:row>
          <xdr:rowOff>76200</xdr:rowOff>
        </xdr:from>
        <xdr:to>
          <xdr:col>68</xdr:col>
          <xdr:colOff>121920</xdr:colOff>
          <xdr:row>30</xdr:row>
          <xdr:rowOff>144780</xdr:rowOff>
        </xdr:to>
        <xdr:sp macro="" textlink="">
          <xdr:nvSpPr>
            <xdr:cNvPr id="17042" name="Group Box 6802" hidden="1">
              <a:extLst>
                <a:ext uri="{63B3BB69-23CF-44E3-9099-C40C66FF867C}">
                  <a14:compatExt spid="_x0000_s17042"/>
                </a:ext>
                <a:ext uri="{FF2B5EF4-FFF2-40B4-BE49-F238E27FC236}">
                  <a16:creationId xmlns:a16="http://schemas.microsoft.com/office/drawing/2014/main" id="{00000000-0008-0000-0000-0000924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6816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56</xdr:row>
          <xdr:rowOff>137160</xdr:rowOff>
        </xdr:from>
        <xdr:to>
          <xdr:col>38</xdr:col>
          <xdr:colOff>68580</xdr:colOff>
          <xdr:row>58</xdr:row>
          <xdr:rowOff>38100</xdr:rowOff>
        </xdr:to>
        <xdr:sp macro="" textlink="">
          <xdr:nvSpPr>
            <xdr:cNvPr id="17043" name="Check Box 6803" hidden="1">
              <a:extLst>
                <a:ext uri="{63B3BB69-23CF-44E3-9099-C40C66FF867C}">
                  <a14:compatExt spid="_x0000_s17043"/>
                </a:ext>
                <a:ext uri="{FF2B5EF4-FFF2-40B4-BE49-F238E27FC236}">
                  <a16:creationId xmlns:a16="http://schemas.microsoft.com/office/drawing/2014/main" id="{00000000-0008-0000-0000-00009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55</xdr:row>
          <xdr:rowOff>137160</xdr:rowOff>
        </xdr:from>
        <xdr:to>
          <xdr:col>38</xdr:col>
          <xdr:colOff>68580</xdr:colOff>
          <xdr:row>57</xdr:row>
          <xdr:rowOff>38100</xdr:rowOff>
        </xdr:to>
        <xdr:sp macro="" textlink="">
          <xdr:nvSpPr>
            <xdr:cNvPr id="17044" name="Check Box 6804" hidden="1">
              <a:extLst>
                <a:ext uri="{63B3BB69-23CF-44E3-9099-C40C66FF867C}">
                  <a14:compatExt spid="_x0000_s17044"/>
                </a:ext>
                <a:ext uri="{FF2B5EF4-FFF2-40B4-BE49-F238E27FC236}">
                  <a16:creationId xmlns:a16="http://schemas.microsoft.com/office/drawing/2014/main" id="{00000000-0008-0000-0000-00009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57</xdr:row>
          <xdr:rowOff>137160</xdr:rowOff>
        </xdr:from>
        <xdr:to>
          <xdr:col>38</xdr:col>
          <xdr:colOff>68580</xdr:colOff>
          <xdr:row>59</xdr:row>
          <xdr:rowOff>38100</xdr:rowOff>
        </xdr:to>
        <xdr:sp macro="" textlink="">
          <xdr:nvSpPr>
            <xdr:cNvPr id="17045" name="Check Box 6805" hidden="1">
              <a:extLst>
                <a:ext uri="{63B3BB69-23CF-44E3-9099-C40C66FF867C}">
                  <a14:compatExt spid="_x0000_s17045"/>
                </a:ext>
                <a:ext uri="{FF2B5EF4-FFF2-40B4-BE49-F238E27FC236}">
                  <a16:creationId xmlns:a16="http://schemas.microsoft.com/office/drawing/2014/main" id="{00000000-0008-0000-0000-00009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144780</xdr:colOff>
          <xdr:row>48</xdr:row>
          <xdr:rowOff>137160</xdr:rowOff>
        </xdr:from>
        <xdr:to>
          <xdr:col>38</xdr:col>
          <xdr:colOff>22860</xdr:colOff>
          <xdr:row>50</xdr:row>
          <xdr:rowOff>38100</xdr:rowOff>
        </xdr:to>
        <xdr:sp macro="" textlink="">
          <xdr:nvSpPr>
            <xdr:cNvPr id="17046" name="Option Button 6806" hidden="1">
              <a:extLst>
                <a:ext uri="{63B3BB69-23CF-44E3-9099-C40C66FF867C}">
                  <a14:compatExt spid="_x0000_s17046"/>
                </a:ext>
                <a:ext uri="{FF2B5EF4-FFF2-40B4-BE49-F238E27FC236}">
                  <a16:creationId xmlns:a16="http://schemas.microsoft.com/office/drawing/2014/main" id="{00000000-0008-0000-0000-00009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114300</xdr:colOff>
          <xdr:row>48</xdr:row>
          <xdr:rowOff>137160</xdr:rowOff>
        </xdr:from>
        <xdr:to>
          <xdr:col>41</xdr:col>
          <xdr:colOff>198120</xdr:colOff>
          <xdr:row>50</xdr:row>
          <xdr:rowOff>38100</xdr:rowOff>
        </xdr:to>
        <xdr:sp macro="" textlink="">
          <xdr:nvSpPr>
            <xdr:cNvPr id="17047" name="Option Button 6807" hidden="1">
              <a:extLst>
                <a:ext uri="{63B3BB69-23CF-44E3-9099-C40C66FF867C}">
                  <a14:compatExt spid="_x0000_s17047"/>
                </a:ext>
                <a:ext uri="{FF2B5EF4-FFF2-40B4-BE49-F238E27FC236}">
                  <a16:creationId xmlns:a16="http://schemas.microsoft.com/office/drawing/2014/main" id="{00000000-0008-0000-0000-00009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106680</xdr:colOff>
          <xdr:row>47</xdr:row>
          <xdr:rowOff>99060</xdr:rowOff>
        </xdr:from>
        <xdr:to>
          <xdr:col>41</xdr:col>
          <xdr:colOff>220980</xdr:colOff>
          <xdr:row>50</xdr:row>
          <xdr:rowOff>152400</xdr:rowOff>
        </xdr:to>
        <xdr:sp macro="" textlink="">
          <xdr:nvSpPr>
            <xdr:cNvPr id="17048" name="Group Box 6808" hidden="1">
              <a:extLst>
                <a:ext uri="{63B3BB69-23CF-44E3-9099-C40C66FF867C}">
                  <a14:compatExt spid="_x0000_s17048"/>
                </a:ext>
                <a:ext uri="{FF2B5EF4-FFF2-40B4-BE49-F238E27FC236}">
                  <a16:creationId xmlns:a16="http://schemas.microsoft.com/office/drawing/2014/main" id="{00000000-0008-0000-0000-0000984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6783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485775</xdr:colOff>
      <xdr:row>50</xdr:row>
      <xdr:rowOff>0</xdr:rowOff>
    </xdr:from>
    <xdr:to>
      <xdr:col>5</xdr:col>
      <xdr:colOff>0</xdr:colOff>
      <xdr:row>50</xdr:row>
      <xdr:rowOff>247650</xdr:rowOff>
    </xdr:to>
    <xdr:sp macro="" textlink="">
      <xdr:nvSpPr>
        <xdr:cNvPr id="2" name="AutoShape 4">
          <a:extLst>
            <a:ext uri="{FF2B5EF4-FFF2-40B4-BE49-F238E27FC236}">
              <a16:creationId xmlns:a16="http://schemas.microsoft.com/office/drawing/2014/main" id="{00000000-0008-0000-0100-000002000000}"/>
            </a:ext>
          </a:extLst>
        </xdr:cNvPr>
        <xdr:cNvSpPr>
          <a:spLocks noChangeArrowheads="1"/>
        </xdr:cNvSpPr>
      </xdr:nvSpPr>
      <xdr:spPr bwMode="auto">
        <a:xfrm>
          <a:off x="1838325" y="14049375"/>
          <a:ext cx="1704975" cy="247650"/>
        </a:xfrm>
        <a:prstGeom prst="wedgeRectCallout">
          <a:avLst>
            <a:gd name="adj1" fmla="val 11458"/>
            <a:gd name="adj2" fmla="val 170000"/>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CO</a:t>
          </a:r>
          <a:r>
            <a:rPr lang="ja-JP" altLang="en-US" sz="800" b="0" i="0" u="none" strike="noStrike" baseline="0">
              <a:solidFill>
                <a:srgbClr val="000000"/>
              </a:solidFill>
              <a:latin typeface="ＭＳ Ｐゴシック"/>
              <a:ea typeface="ＭＳ Ｐゴシック"/>
            </a:rPr>
            <a:t>２</a:t>
          </a:r>
          <a:r>
            <a:rPr lang="ja-JP" altLang="en-US" sz="1100" b="0" i="0" u="none" strike="noStrike" baseline="0">
              <a:solidFill>
                <a:srgbClr val="000000"/>
              </a:solidFill>
              <a:latin typeface="ＭＳ Ｐゴシック"/>
              <a:ea typeface="ＭＳ Ｐゴシック"/>
            </a:rPr>
            <a:t>換算の係数</a:t>
          </a:r>
          <a:endParaRPr lang="ja-JP" altLang="en-US"/>
        </a:p>
      </xdr:txBody>
    </xdr:sp>
    <xdr:clientData/>
  </xdr:twoCellAnchor>
  <xdr:twoCellAnchor editAs="oneCell">
    <xdr:from>
      <xdr:col>10</xdr:col>
      <xdr:colOff>415926</xdr:colOff>
      <xdr:row>24</xdr:row>
      <xdr:rowOff>301625</xdr:rowOff>
    </xdr:from>
    <xdr:to>
      <xdr:col>15</xdr:col>
      <xdr:colOff>25400</xdr:colOff>
      <xdr:row>27</xdr:row>
      <xdr:rowOff>25401</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9436101" y="6388100"/>
          <a:ext cx="2905124" cy="666751"/>
        </a:xfrm>
        <a:prstGeom prst="rect">
          <a:avLst/>
        </a:prstGeom>
        <a:noFill/>
        <a:ln>
          <a:noFill/>
        </a:ln>
      </xdr:spPr>
      <xdr:txBody>
        <a:bodyPr vertOverflow="clip" wrap="square" lIns="27432" tIns="18288" rIns="0" bIns="0" anchor="t" upright="1"/>
        <a:lstStyle/>
        <a:p>
          <a:pPr algn="l" rtl="0">
            <a:lnSpc>
              <a:spcPts val="1500"/>
            </a:lnSpc>
            <a:defRPr sz="1000"/>
          </a:pPr>
          <a:r>
            <a:rPr lang="ja-JP" altLang="en-US" sz="1200" b="0" i="0" u="none" strike="noStrike" baseline="0">
              <a:solidFill>
                <a:srgbClr val="000000"/>
              </a:solidFill>
              <a:latin typeface="ＭＳ Ｐ明朝"/>
              <a:ea typeface="ＭＳ Ｐ明朝"/>
            </a:rPr>
            <a:t>燃料種類別のＣＯ</a:t>
          </a:r>
          <a:r>
            <a:rPr lang="ja-JP" altLang="en-US" sz="900" b="0" i="0" u="none" strike="noStrike" baseline="0">
              <a:solidFill>
                <a:srgbClr val="000000"/>
              </a:solidFill>
              <a:latin typeface="ＭＳ Ｐ明朝"/>
              <a:ea typeface="ＭＳ Ｐ明朝"/>
            </a:rPr>
            <a:t>２</a:t>
          </a:r>
          <a:r>
            <a:rPr lang="ja-JP" altLang="en-US" sz="1200" b="0" i="0" u="none" strike="noStrike" baseline="0">
              <a:solidFill>
                <a:srgbClr val="000000"/>
              </a:solidFill>
              <a:latin typeface="ＭＳ Ｐ明朝"/>
              <a:ea typeface="ＭＳ Ｐ明朝"/>
            </a:rPr>
            <a:t>排出係数は下記</a:t>
          </a:r>
          <a:br>
            <a:rPr lang="en-US" altLang="ja-JP" sz="1200" b="0" i="0" u="none" strike="noStrike" baseline="0">
              <a:solidFill>
                <a:srgbClr val="000000"/>
              </a:solidFill>
              <a:latin typeface="ＭＳ Ｐ明朝"/>
              <a:ea typeface="ＭＳ Ｐ明朝"/>
            </a:rPr>
          </a:br>
          <a:r>
            <a:rPr lang="ja-JP" altLang="en-US" sz="1200" b="0" i="0" u="none" strike="noStrike" baseline="0">
              <a:solidFill>
                <a:srgbClr val="000000"/>
              </a:solidFill>
              <a:latin typeface="ＭＳ Ｐ明朝"/>
              <a:ea typeface="ＭＳ Ｐ明朝"/>
            </a:rPr>
            <a:t>（</a:t>
          </a:r>
          <a:r>
            <a:rPr lang="en-US" altLang="ja-JP" sz="1200" b="0" i="0" u="none" strike="noStrike" baseline="0">
              <a:solidFill>
                <a:srgbClr val="000000"/>
              </a:solidFill>
              <a:latin typeface="ＭＳ Ｐ明朝"/>
              <a:ea typeface="ＭＳ Ｐ明朝"/>
            </a:rPr>
            <a:t>CO</a:t>
          </a:r>
          <a:r>
            <a:rPr lang="ja-JP" altLang="en-US" sz="900" b="0" i="0" u="none" strike="noStrike" baseline="0">
              <a:solidFill>
                <a:srgbClr val="000000"/>
              </a:solidFill>
              <a:latin typeface="ＭＳ Ｐ明朝"/>
              <a:ea typeface="ＭＳ Ｐ明朝"/>
            </a:rPr>
            <a:t>２</a:t>
          </a:r>
          <a:r>
            <a:rPr lang="ja-JP" altLang="en-US" sz="1200" b="0" i="0" u="none" strike="noStrike" baseline="0">
              <a:solidFill>
                <a:srgbClr val="000000"/>
              </a:solidFill>
              <a:latin typeface="ＭＳ Ｐ明朝"/>
              <a:ea typeface="ＭＳ Ｐ明朝"/>
            </a:rPr>
            <a:t>排出係数表）を参考にして下さい。</a:t>
          </a: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a:p>
      </xdr:txBody>
    </xdr:sp>
    <xdr:clientData/>
  </xdr:twoCellAnchor>
  <xdr:twoCellAnchor editAs="oneCell">
    <xdr:from>
      <xdr:col>10</xdr:col>
      <xdr:colOff>393700</xdr:colOff>
      <xdr:row>30</xdr:row>
      <xdr:rowOff>41275</xdr:rowOff>
    </xdr:from>
    <xdr:to>
      <xdr:col>15</xdr:col>
      <xdr:colOff>12700</xdr:colOff>
      <xdr:row>33</xdr:row>
      <xdr:rowOff>76200</xdr:rowOff>
    </xdr:to>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9413875" y="8013700"/>
          <a:ext cx="2914650" cy="977900"/>
        </a:xfrm>
        <a:prstGeom prst="rect">
          <a:avLst/>
        </a:prstGeom>
        <a:noFill/>
        <a:ln>
          <a:noFill/>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明朝"/>
              <a:ea typeface="ＭＳ Ｐ明朝"/>
            </a:rPr>
            <a:t>合材運搬の排出係数 0.0041及び再生路盤材運搬の排出係数 0.002は、各製造量の１t当たりの運搬時の排出量です。貴工場でダンプの燃料使用量等を調査集計する必要はありません。 </a:t>
          </a:r>
          <a:endParaRPr lang="ja-JP" altLang="en-US"/>
        </a:p>
      </xdr:txBody>
    </xdr:sp>
    <xdr:clientData/>
  </xdr:twoCellAnchor>
  <xdr:twoCellAnchor editAs="oneCell">
    <xdr:from>
      <xdr:col>10</xdr:col>
      <xdr:colOff>393700</xdr:colOff>
      <xdr:row>33</xdr:row>
      <xdr:rowOff>139700</xdr:rowOff>
    </xdr:from>
    <xdr:to>
      <xdr:col>15</xdr:col>
      <xdr:colOff>12700</xdr:colOff>
      <xdr:row>36</xdr:row>
      <xdr:rowOff>254000</xdr:rowOff>
    </xdr:to>
    <xdr:sp macro="" textlink="">
      <xdr:nvSpPr>
        <xdr:cNvPr id="5" name="Text Box 7">
          <a:extLst>
            <a:ext uri="{FF2B5EF4-FFF2-40B4-BE49-F238E27FC236}">
              <a16:creationId xmlns:a16="http://schemas.microsoft.com/office/drawing/2014/main" id="{00000000-0008-0000-0100-000005000000}"/>
            </a:ext>
          </a:extLst>
        </xdr:cNvPr>
        <xdr:cNvSpPr txBox="1">
          <a:spLocks noChangeArrowheads="1"/>
        </xdr:cNvSpPr>
      </xdr:nvSpPr>
      <xdr:spPr bwMode="auto">
        <a:xfrm>
          <a:off x="9413875" y="9055100"/>
          <a:ext cx="2914650" cy="1057275"/>
        </a:xfrm>
        <a:prstGeom prst="rect">
          <a:avLst/>
        </a:prstGeom>
        <a:noFill/>
        <a:ln>
          <a:noFill/>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明朝"/>
              <a:ea typeface="ＭＳ Ｐ明朝"/>
            </a:rPr>
            <a:t>燃料・電力量のｔ当たり使用量の目標値は、貴工場の直近事業年度の実績値を基準として、可能であろう削減量を考慮して設定して下さい。</a:t>
          </a:r>
          <a:endParaRPr lang="ja-JP" altLang="en-US"/>
        </a:p>
      </xdr:txBody>
    </xdr:sp>
    <xdr:clientData/>
  </xdr:twoCellAnchor>
  <xdr:twoCellAnchor editAs="oneCell">
    <xdr:from>
      <xdr:col>10</xdr:col>
      <xdr:colOff>406400</xdr:colOff>
      <xdr:row>26</xdr:row>
      <xdr:rowOff>257175</xdr:rowOff>
    </xdr:from>
    <xdr:to>
      <xdr:col>15</xdr:col>
      <xdr:colOff>12699</xdr:colOff>
      <xdr:row>30</xdr:row>
      <xdr:rowOff>88900</xdr:rowOff>
    </xdr:to>
    <xdr:sp macro="" textlink="">
      <xdr:nvSpPr>
        <xdr:cNvPr id="6" name="Text Box 8">
          <a:extLst>
            <a:ext uri="{FF2B5EF4-FFF2-40B4-BE49-F238E27FC236}">
              <a16:creationId xmlns:a16="http://schemas.microsoft.com/office/drawing/2014/main" id="{00000000-0008-0000-0100-000006000000}"/>
            </a:ext>
          </a:extLst>
        </xdr:cNvPr>
        <xdr:cNvSpPr txBox="1">
          <a:spLocks noChangeArrowheads="1"/>
        </xdr:cNvSpPr>
      </xdr:nvSpPr>
      <xdr:spPr bwMode="auto">
        <a:xfrm>
          <a:off x="9426575" y="6972300"/>
          <a:ext cx="2901949" cy="1089025"/>
        </a:xfrm>
        <a:prstGeom prst="rect">
          <a:avLst/>
        </a:prstGeom>
        <a:noFill/>
        <a:ln>
          <a:noFill/>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明朝"/>
              <a:ea typeface="ＭＳ Ｐ明朝"/>
            </a:rPr>
            <a:t>製造燃料が１種類の場合、「CO</a:t>
          </a:r>
          <a:r>
            <a:rPr lang="ja-JP" altLang="en-US" sz="900" b="0" i="0" u="none" strike="noStrike" baseline="0">
              <a:solidFill>
                <a:srgbClr val="000000"/>
              </a:solidFill>
              <a:latin typeface="ＭＳ Ｐ明朝"/>
              <a:ea typeface="ＭＳ Ｐ明朝"/>
            </a:rPr>
            <a:t>２</a:t>
          </a:r>
          <a:r>
            <a:rPr lang="ja-JP" altLang="en-US" sz="1200" b="0" i="0" u="none" strike="noStrike" baseline="0">
              <a:solidFill>
                <a:srgbClr val="000000"/>
              </a:solidFill>
              <a:latin typeface="ＭＳ Ｐ明朝"/>
              <a:ea typeface="ＭＳ Ｐ明朝"/>
            </a:rPr>
            <a:t>排出計数表項目№」欄に該当する項目№を入力して下さい。２種類以上ご使用の場合、CO</a:t>
          </a:r>
          <a:r>
            <a:rPr lang="ja-JP" altLang="en-US" sz="900" b="0" i="0" u="none" strike="noStrike" baseline="0">
              <a:solidFill>
                <a:srgbClr val="000000"/>
              </a:solidFill>
              <a:latin typeface="ＭＳ Ｐ明朝"/>
              <a:ea typeface="ＭＳ Ｐ明朝"/>
            </a:rPr>
            <a:t>2</a:t>
          </a:r>
          <a:r>
            <a:rPr lang="ja-JP" altLang="en-US" sz="1200" b="0" i="0" u="none" strike="noStrike" baseline="0">
              <a:solidFill>
                <a:srgbClr val="000000"/>
              </a:solidFill>
              <a:latin typeface="ＭＳ Ｐ明朝"/>
              <a:ea typeface="ＭＳ Ｐ明朝"/>
            </a:rPr>
            <a:t>排出係数表の「年度計」欄に使用数量を入力して下さい。 </a:t>
          </a:r>
          <a:endParaRPr lang="ja-JP" altLang="en-US"/>
        </a:p>
      </xdr:txBody>
    </xdr:sp>
    <xdr:clientData/>
  </xdr:twoCellAnchor>
  <xdr:twoCellAnchor editAs="oneCell">
    <xdr:from>
      <xdr:col>10</xdr:col>
      <xdr:colOff>395288</xdr:colOff>
      <xdr:row>36</xdr:row>
      <xdr:rowOff>28575</xdr:rowOff>
    </xdr:from>
    <xdr:to>
      <xdr:col>14</xdr:col>
      <xdr:colOff>972502</xdr:colOff>
      <xdr:row>37</xdr:row>
      <xdr:rowOff>200025</xdr:rowOff>
    </xdr:to>
    <xdr:sp macro="" textlink="">
      <xdr:nvSpPr>
        <xdr:cNvPr id="7" name="Text Box 10">
          <a:extLst>
            <a:ext uri="{FF2B5EF4-FFF2-40B4-BE49-F238E27FC236}">
              <a16:creationId xmlns:a16="http://schemas.microsoft.com/office/drawing/2014/main" id="{00000000-0008-0000-0100-000007000000}"/>
            </a:ext>
          </a:extLst>
        </xdr:cNvPr>
        <xdr:cNvSpPr txBox="1">
          <a:spLocks noChangeArrowheads="1"/>
        </xdr:cNvSpPr>
      </xdr:nvSpPr>
      <xdr:spPr bwMode="auto">
        <a:xfrm>
          <a:off x="9415463" y="9886950"/>
          <a:ext cx="2886074" cy="485775"/>
        </a:xfrm>
        <a:prstGeom prst="rect">
          <a:avLst/>
        </a:prstGeom>
        <a:noFill/>
        <a:ln>
          <a:noFill/>
        </a:ln>
      </xdr:spPr>
      <xdr:txBody>
        <a:bodyPr vertOverflow="clip" wrap="square" lIns="27432" tIns="18288" rIns="0" bIns="0" anchor="t" upright="1"/>
        <a:lstStyle/>
        <a:p>
          <a:pPr algn="l" rtl="0">
            <a:lnSpc>
              <a:spcPts val="1100"/>
            </a:lnSpc>
            <a:defRPr sz="1000"/>
          </a:pPr>
          <a:r>
            <a:rPr lang="ja-JP" altLang="en-US" sz="1200" b="0" i="0" u="none" strike="noStrike" baseline="0">
              <a:solidFill>
                <a:srgbClr val="000000"/>
              </a:solidFill>
              <a:latin typeface="ＭＳ 明朝"/>
              <a:ea typeface="ＭＳ 明朝"/>
            </a:rPr>
            <a:t>重機</a:t>
          </a:r>
          <a:r>
            <a:rPr lang="ja-JP" altLang="en-US" sz="1200" b="0" i="0" u="none" strike="noStrike" baseline="0">
              <a:solidFill>
                <a:srgbClr val="000000"/>
              </a:solidFill>
              <a:latin typeface="ＭＳ Ｐ明朝" pitchFamily="18" charset="-128"/>
              <a:ea typeface="ＭＳ Ｐ明朝" pitchFamily="18" charset="-128"/>
            </a:rPr>
            <a:t>燃料は軽油の使用量。</a:t>
          </a:r>
        </a:p>
        <a:p>
          <a:pPr algn="l" rtl="0">
            <a:lnSpc>
              <a:spcPts val="1100"/>
            </a:lnSpc>
            <a:defRPr sz="1000"/>
          </a:pPr>
          <a:r>
            <a:rPr lang="ja-JP" altLang="en-US" sz="1200" b="0" i="0" u="none" strike="noStrike" baseline="0">
              <a:solidFill>
                <a:srgbClr val="000000"/>
              </a:solidFill>
              <a:latin typeface="ＭＳ Ｐ明朝" pitchFamily="18" charset="-128"/>
              <a:ea typeface="ＭＳ Ｐ明朝" pitchFamily="18" charset="-128"/>
            </a:rPr>
            <a:t>軽油以外をご利用の場合は排出係数</a:t>
          </a:r>
          <a:r>
            <a:rPr lang="en-US" altLang="ja-JP" sz="1200" b="0" i="0" u="none" strike="noStrike" baseline="0">
              <a:solidFill>
                <a:srgbClr val="000000"/>
              </a:solidFill>
              <a:latin typeface="ＭＳ Ｐ明朝" pitchFamily="18" charset="-128"/>
              <a:ea typeface="ＭＳ Ｐ明朝" pitchFamily="18" charset="-128"/>
            </a:rPr>
            <a:t>(2.585)</a:t>
          </a:r>
          <a:r>
            <a:rPr lang="ja-JP" altLang="en-US" sz="1200" b="0" i="0" u="none" strike="noStrike" baseline="0">
              <a:solidFill>
                <a:srgbClr val="000000"/>
              </a:solidFill>
              <a:latin typeface="ＭＳ Ｐ明朝" pitchFamily="18" charset="-128"/>
              <a:ea typeface="ＭＳ Ｐ明朝" pitchFamily="18" charset="-128"/>
            </a:rPr>
            <a:t>を修正してください。</a:t>
          </a:r>
          <a:endParaRPr lang="ja-JP" altLang="en-US" sz="1200" baseline="0">
            <a:latin typeface="ＭＳ Ｐ明朝" pitchFamily="18" charset="-128"/>
            <a:ea typeface="ＭＳ Ｐ明朝" pitchFamily="18" charset="-128"/>
          </a:endParaRPr>
        </a:p>
      </xdr:txBody>
    </xdr:sp>
    <xdr:clientData/>
  </xdr:twoCellAnchor>
  <xdr:twoCellAnchor editAs="oneCell">
    <xdr:from>
      <xdr:col>10</xdr:col>
      <xdr:colOff>393700</xdr:colOff>
      <xdr:row>23</xdr:row>
      <xdr:rowOff>441325</xdr:rowOff>
    </xdr:from>
    <xdr:to>
      <xdr:col>12</xdr:col>
      <xdr:colOff>288925</xdr:colOff>
      <xdr:row>24</xdr:row>
      <xdr:rowOff>225425</xdr:rowOff>
    </xdr:to>
    <xdr:sp macro="" textlink="">
      <xdr:nvSpPr>
        <xdr:cNvPr id="8" name="Text Box 11">
          <a:extLst>
            <a:ext uri="{FF2B5EF4-FFF2-40B4-BE49-F238E27FC236}">
              <a16:creationId xmlns:a16="http://schemas.microsoft.com/office/drawing/2014/main" id="{00000000-0008-0000-0100-000008000000}"/>
            </a:ext>
          </a:extLst>
        </xdr:cNvPr>
        <xdr:cNvSpPr txBox="1">
          <a:spLocks noChangeArrowheads="1"/>
        </xdr:cNvSpPr>
      </xdr:nvSpPr>
      <xdr:spPr bwMode="auto">
        <a:xfrm>
          <a:off x="9413875" y="6032500"/>
          <a:ext cx="1000125" cy="279400"/>
        </a:xfrm>
        <a:prstGeom prst="rect">
          <a:avLst/>
        </a:prstGeom>
        <a:no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ゴシック"/>
              <a:ea typeface="ＭＳ Ｐゴシック"/>
            </a:rPr>
            <a:t>記入要領</a:t>
          </a:r>
        </a:p>
        <a:p>
          <a:pPr algn="l" rtl="0">
            <a:defRPr sz="1000"/>
          </a:pPr>
          <a:endParaRPr lang="ja-JP" altLang="en-US"/>
        </a:p>
      </xdr:txBody>
    </xdr:sp>
    <xdr:clientData/>
  </xdr:twoCellAnchor>
  <xdr:twoCellAnchor editAs="oneCell">
    <xdr:from>
      <xdr:col>10</xdr:col>
      <xdr:colOff>409574</xdr:colOff>
      <xdr:row>38</xdr:row>
      <xdr:rowOff>0</xdr:rowOff>
    </xdr:from>
    <xdr:to>
      <xdr:col>15</xdr:col>
      <xdr:colOff>9523</xdr:colOff>
      <xdr:row>41</xdr:row>
      <xdr:rowOff>281940</xdr:rowOff>
    </xdr:to>
    <xdr:sp macro="" textlink="">
      <xdr:nvSpPr>
        <xdr:cNvPr id="9" name="Text Box 8">
          <a:extLst>
            <a:ext uri="{FF2B5EF4-FFF2-40B4-BE49-F238E27FC236}">
              <a16:creationId xmlns:a16="http://schemas.microsoft.com/office/drawing/2014/main" id="{00000000-0008-0000-0100-000009000000}"/>
            </a:ext>
          </a:extLst>
        </xdr:cNvPr>
        <xdr:cNvSpPr txBox="1">
          <a:spLocks noChangeArrowheads="1"/>
        </xdr:cNvSpPr>
      </xdr:nvSpPr>
      <xdr:spPr bwMode="auto">
        <a:xfrm>
          <a:off x="8502014" y="10378440"/>
          <a:ext cx="2556509" cy="1219200"/>
        </a:xfrm>
        <a:prstGeom prst="rect">
          <a:avLst/>
        </a:prstGeom>
        <a:noFill/>
        <a:ln>
          <a:noFill/>
        </a:ln>
      </xdr:spPr>
      <xdr:txBody>
        <a:bodyPr vertOverflow="clip" wrap="square" lIns="27432" tIns="18288" rIns="0" bIns="0" anchor="t" upright="1"/>
        <a:lstStyle/>
        <a:p>
          <a:pPr>
            <a:lnSpc>
              <a:spcPts val="1100"/>
            </a:lnSpc>
          </a:pPr>
          <a:r>
            <a:rPr lang="ja-JP" altLang="ja-JP" sz="1200">
              <a:effectLst/>
              <a:latin typeface="ＭＳ Ｐ明朝" pitchFamily="18" charset="-128"/>
              <a:ea typeface="ＭＳ Ｐ明朝" pitchFamily="18" charset="-128"/>
              <a:cs typeface="+mn-cs"/>
            </a:rPr>
            <a:t>電力から</a:t>
          </a:r>
          <a:r>
            <a:rPr lang="en-US" altLang="ja-JP" sz="1200">
              <a:effectLst/>
              <a:latin typeface="ＭＳ Ｐ明朝" pitchFamily="18" charset="-128"/>
              <a:ea typeface="ＭＳ Ｐ明朝" pitchFamily="18" charset="-128"/>
              <a:cs typeface="+mn-cs"/>
            </a:rPr>
            <a:t>CO</a:t>
          </a:r>
          <a:r>
            <a:rPr lang="en-US" altLang="ja-JP" sz="900" baseline="0">
              <a:effectLst/>
              <a:latin typeface="ＭＳ Ｐ明朝" pitchFamily="18" charset="-128"/>
              <a:ea typeface="ＭＳ Ｐ明朝" pitchFamily="18" charset="-128"/>
              <a:cs typeface="+mn-cs"/>
            </a:rPr>
            <a:t>2</a:t>
          </a:r>
          <a:r>
            <a:rPr lang="ja-JP" altLang="ja-JP" sz="1200">
              <a:effectLst/>
              <a:latin typeface="ＭＳ Ｐ明朝" pitchFamily="18" charset="-128"/>
              <a:ea typeface="ＭＳ Ｐ明朝" pitchFamily="18" charset="-128"/>
              <a:cs typeface="+mn-cs"/>
            </a:rPr>
            <a:t>排出量を計算する電力量用の排出係数を、（比較用）では</a:t>
          </a:r>
          <a:r>
            <a:rPr lang="en-US" altLang="ja-JP" sz="1200">
              <a:effectLst/>
              <a:latin typeface="ＭＳ Ｐ明朝" pitchFamily="18" charset="-128"/>
              <a:ea typeface="ＭＳ Ｐ明朝" pitchFamily="18" charset="-128"/>
              <a:cs typeface="+mn-cs"/>
            </a:rPr>
            <a:t>2024</a:t>
          </a:r>
          <a:r>
            <a:rPr lang="ja-JP" altLang="ja-JP" sz="1200">
              <a:effectLst/>
              <a:latin typeface="ＭＳ Ｐ明朝" pitchFamily="18" charset="-128"/>
              <a:ea typeface="ＭＳ Ｐ明朝" pitchFamily="18" charset="-128"/>
              <a:cs typeface="+mn-cs"/>
            </a:rPr>
            <a:t>年度分で使用した排出係数をそのまま残してあります。</a:t>
          </a:r>
        </a:p>
        <a:p>
          <a:pPr>
            <a:lnSpc>
              <a:spcPts val="1100"/>
            </a:lnSpc>
          </a:pPr>
          <a:r>
            <a:rPr lang="ja-JP" altLang="ja-JP" sz="1200">
              <a:effectLst/>
              <a:latin typeface="ＭＳ Ｐ明朝" pitchFamily="18" charset="-128"/>
              <a:ea typeface="ＭＳ Ｐ明朝" pitchFamily="18" charset="-128"/>
              <a:cs typeface="+mn-cs"/>
            </a:rPr>
            <a:t>貴工場での比較等にご利用ください。</a:t>
          </a:r>
        </a:p>
        <a:p>
          <a:pPr>
            <a:lnSpc>
              <a:spcPts val="1100"/>
            </a:lnSpc>
          </a:pPr>
          <a:r>
            <a:rPr lang="ja-JP" altLang="ja-JP" sz="1200">
              <a:effectLst/>
              <a:latin typeface="ＭＳ Ｐ明朝" pitchFamily="18" charset="-128"/>
              <a:ea typeface="ＭＳ Ｐ明朝" pitchFamily="18" charset="-128"/>
              <a:cs typeface="+mn-cs"/>
            </a:rPr>
            <a:t>集計には（</a:t>
          </a:r>
          <a:r>
            <a:rPr lang="en-US" altLang="ja-JP" sz="1200">
              <a:effectLst/>
              <a:latin typeface="ＭＳ Ｐ明朝" pitchFamily="18" charset="-128"/>
              <a:ea typeface="ＭＳ Ｐ明朝" pitchFamily="18" charset="-128"/>
              <a:cs typeface="+mn-cs"/>
            </a:rPr>
            <a:t>2025</a:t>
          </a:r>
          <a:r>
            <a:rPr lang="ja-JP" altLang="ja-JP" sz="1200">
              <a:effectLst/>
              <a:latin typeface="ＭＳ Ｐ明朝" pitchFamily="18" charset="-128"/>
              <a:ea typeface="ＭＳ Ｐ明朝" pitchFamily="18" charset="-128"/>
              <a:cs typeface="+mn-cs"/>
            </a:rPr>
            <a:t>年度算定用）を使用します。</a:t>
          </a:r>
          <a:endParaRPr lang="ja-JP" altLang="en-US" sz="1200">
            <a:latin typeface="ＭＳ Ｐ明朝" pitchFamily="18" charset="-128"/>
            <a:ea typeface="ＭＳ Ｐ明朝" pitchFamily="18" charset="-128"/>
          </a:endParaRPr>
        </a:p>
      </xdr:txBody>
    </xdr:sp>
    <xdr:clientData/>
  </xdr:twoCellAnchor>
  <xdr:twoCellAnchor editAs="oneCell">
    <xdr:from>
      <xdr:col>10</xdr:col>
      <xdr:colOff>153989</xdr:colOff>
      <xdr:row>25</xdr:row>
      <xdr:rowOff>22226</xdr:rowOff>
    </xdr:from>
    <xdr:to>
      <xdr:col>11</xdr:col>
      <xdr:colOff>42863</xdr:colOff>
      <xdr:row>25</xdr:row>
      <xdr:rowOff>276226</xdr:rowOff>
    </xdr:to>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9174164" y="6423026"/>
          <a:ext cx="441324" cy="254000"/>
        </a:xfrm>
        <a:prstGeom prst="rect">
          <a:avLst/>
        </a:prstGeom>
        <a:noFill/>
        <a:ln>
          <a:noFill/>
        </a:ln>
      </xdr:spPr>
      <xdr:txBody>
        <a:bodyPr vertOverflow="clip" wrap="square" lIns="27432" tIns="18288" rIns="0" bIns="0" anchor="t" upright="1"/>
        <a:lstStyle/>
        <a:p>
          <a:pPr algn="l" rtl="0">
            <a:lnSpc>
              <a:spcPts val="1100"/>
            </a:lnSpc>
            <a:defRPr sz="1000"/>
          </a:pPr>
          <a:r>
            <a:rPr lang="en-US" altLang="ja-JP"/>
            <a:t>※</a:t>
          </a:r>
          <a:r>
            <a:rPr lang="ja-JP" altLang="en-US"/>
            <a:t>１</a:t>
          </a:r>
        </a:p>
      </xdr:txBody>
    </xdr:sp>
    <xdr:clientData/>
  </xdr:twoCellAnchor>
  <xdr:twoCellAnchor editAs="oneCell">
    <xdr:from>
      <xdr:col>10</xdr:col>
      <xdr:colOff>152400</xdr:colOff>
      <xdr:row>26</xdr:row>
      <xdr:rowOff>276224</xdr:rowOff>
    </xdr:from>
    <xdr:to>
      <xdr:col>11</xdr:col>
      <xdr:colOff>41274</xdr:colOff>
      <xdr:row>27</xdr:row>
      <xdr:rowOff>215899</xdr:rowOff>
    </xdr:to>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9172575" y="6991349"/>
          <a:ext cx="441324" cy="254000"/>
        </a:xfrm>
        <a:prstGeom prst="rect">
          <a:avLst/>
        </a:prstGeom>
        <a:noFill/>
        <a:ln>
          <a:noFill/>
        </a:ln>
      </xdr:spPr>
      <xdr:txBody>
        <a:bodyPr vertOverflow="clip" wrap="square" lIns="27432" tIns="18288" rIns="0" bIns="0" anchor="t" upright="1"/>
        <a:lstStyle/>
        <a:p>
          <a:pPr algn="l" rtl="0">
            <a:lnSpc>
              <a:spcPts val="1100"/>
            </a:lnSpc>
            <a:defRPr sz="1000"/>
          </a:pPr>
          <a:r>
            <a:rPr lang="en-US" altLang="ja-JP"/>
            <a:t>※</a:t>
          </a:r>
          <a:r>
            <a:rPr lang="ja-JP" altLang="en-US"/>
            <a:t>２</a:t>
          </a:r>
        </a:p>
      </xdr:txBody>
    </xdr:sp>
    <xdr:clientData/>
  </xdr:twoCellAnchor>
  <xdr:twoCellAnchor editAs="oneCell">
    <xdr:from>
      <xdr:col>10</xdr:col>
      <xdr:colOff>147638</xdr:colOff>
      <xdr:row>30</xdr:row>
      <xdr:rowOff>52388</xdr:rowOff>
    </xdr:from>
    <xdr:to>
      <xdr:col>11</xdr:col>
      <xdr:colOff>36512</xdr:colOff>
      <xdr:row>30</xdr:row>
      <xdr:rowOff>306388</xdr:rowOff>
    </xdr:to>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9167813" y="8024813"/>
          <a:ext cx="441324" cy="254000"/>
        </a:xfrm>
        <a:prstGeom prst="rect">
          <a:avLst/>
        </a:prstGeom>
        <a:noFill/>
        <a:ln>
          <a:noFill/>
        </a:ln>
      </xdr:spPr>
      <xdr:txBody>
        <a:bodyPr vertOverflow="clip" wrap="square" lIns="27432" tIns="18288" rIns="0" bIns="0" anchor="t" upright="1"/>
        <a:lstStyle/>
        <a:p>
          <a:pPr algn="l" rtl="0">
            <a:lnSpc>
              <a:spcPts val="1100"/>
            </a:lnSpc>
            <a:defRPr sz="1000"/>
          </a:pPr>
          <a:r>
            <a:rPr lang="en-US" altLang="ja-JP"/>
            <a:t>※</a:t>
          </a:r>
          <a:r>
            <a:rPr lang="ja-JP" altLang="en-US"/>
            <a:t>３</a:t>
          </a:r>
        </a:p>
      </xdr:txBody>
    </xdr:sp>
    <xdr:clientData/>
  </xdr:twoCellAnchor>
  <xdr:twoCellAnchor editAs="oneCell">
    <xdr:from>
      <xdr:col>10</xdr:col>
      <xdr:colOff>138112</xdr:colOff>
      <xdr:row>33</xdr:row>
      <xdr:rowOff>152401</xdr:rowOff>
    </xdr:from>
    <xdr:to>
      <xdr:col>11</xdr:col>
      <xdr:colOff>26986</xdr:colOff>
      <xdr:row>34</xdr:row>
      <xdr:rowOff>92076</xdr:rowOff>
    </xdr:to>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9158287" y="9067801"/>
          <a:ext cx="441324" cy="254000"/>
        </a:xfrm>
        <a:prstGeom prst="rect">
          <a:avLst/>
        </a:prstGeom>
        <a:noFill/>
        <a:ln>
          <a:noFill/>
        </a:ln>
      </xdr:spPr>
      <xdr:txBody>
        <a:bodyPr vertOverflow="clip" wrap="square" lIns="27432" tIns="18288" rIns="0" bIns="0" anchor="t" upright="1"/>
        <a:lstStyle/>
        <a:p>
          <a:pPr algn="l" rtl="0">
            <a:lnSpc>
              <a:spcPts val="1100"/>
            </a:lnSpc>
            <a:defRPr sz="1000"/>
          </a:pPr>
          <a:r>
            <a:rPr lang="en-US" altLang="ja-JP"/>
            <a:t>※</a:t>
          </a:r>
          <a:r>
            <a:rPr lang="ja-JP" altLang="en-US"/>
            <a:t>４</a:t>
          </a:r>
        </a:p>
      </xdr:txBody>
    </xdr:sp>
    <xdr:clientData/>
  </xdr:twoCellAnchor>
  <xdr:twoCellAnchor editAs="oneCell">
    <xdr:from>
      <xdr:col>1</xdr:col>
      <xdr:colOff>23812</xdr:colOff>
      <xdr:row>50</xdr:row>
      <xdr:rowOff>209549</xdr:rowOff>
    </xdr:from>
    <xdr:to>
      <xdr:col>2</xdr:col>
      <xdr:colOff>150811</xdr:colOff>
      <xdr:row>51</xdr:row>
      <xdr:rowOff>177799</xdr:rowOff>
    </xdr:to>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357187" y="14258924"/>
          <a:ext cx="441324" cy="254000"/>
        </a:xfrm>
        <a:prstGeom prst="rect">
          <a:avLst/>
        </a:prstGeom>
        <a:noFill/>
        <a:ln>
          <a:noFill/>
        </a:ln>
      </xdr:spPr>
      <xdr:txBody>
        <a:bodyPr vertOverflow="clip" wrap="square" lIns="27432" tIns="18288" rIns="0" bIns="0" anchor="t" upright="1"/>
        <a:lstStyle/>
        <a:p>
          <a:pPr algn="l" rtl="0">
            <a:lnSpc>
              <a:spcPts val="1100"/>
            </a:lnSpc>
            <a:defRPr sz="1000"/>
          </a:pPr>
          <a:r>
            <a:rPr lang="en-US" altLang="ja-JP"/>
            <a:t>※</a:t>
          </a:r>
          <a:r>
            <a:rPr lang="ja-JP" altLang="en-US"/>
            <a:t>１</a:t>
          </a:r>
        </a:p>
      </xdr:txBody>
    </xdr:sp>
    <xdr:clientData/>
  </xdr:twoCellAnchor>
  <xdr:twoCellAnchor editAs="oneCell">
    <xdr:from>
      <xdr:col>10</xdr:col>
      <xdr:colOff>166688</xdr:colOff>
      <xdr:row>38</xdr:row>
      <xdr:rowOff>0</xdr:rowOff>
    </xdr:from>
    <xdr:to>
      <xdr:col>11</xdr:col>
      <xdr:colOff>55562</xdr:colOff>
      <xdr:row>38</xdr:row>
      <xdr:rowOff>254000</xdr:rowOff>
    </xdr:to>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9186863" y="10487025"/>
          <a:ext cx="441324" cy="254000"/>
        </a:xfrm>
        <a:prstGeom prst="rect">
          <a:avLst/>
        </a:prstGeom>
        <a:noFill/>
        <a:ln>
          <a:noFill/>
        </a:ln>
      </xdr:spPr>
      <xdr:txBody>
        <a:bodyPr vertOverflow="clip" wrap="square" lIns="27432" tIns="18288" rIns="0" bIns="0" anchor="t" upright="1"/>
        <a:lstStyle/>
        <a:p>
          <a:pPr algn="l" rtl="0">
            <a:lnSpc>
              <a:spcPts val="1100"/>
            </a:lnSpc>
            <a:defRPr sz="1000"/>
          </a:pPr>
          <a:r>
            <a:rPr lang="en-US" altLang="ja-JP"/>
            <a:t>※</a:t>
          </a:r>
          <a:r>
            <a:rPr lang="ja-JP" altLang="en-US"/>
            <a:t>６</a:t>
          </a:r>
        </a:p>
      </xdr:txBody>
    </xdr:sp>
    <xdr:clientData/>
  </xdr:twoCellAnchor>
  <xdr:twoCellAnchor editAs="oneCell">
    <xdr:from>
      <xdr:col>1</xdr:col>
      <xdr:colOff>0</xdr:colOff>
      <xdr:row>45</xdr:row>
      <xdr:rowOff>0</xdr:rowOff>
    </xdr:from>
    <xdr:to>
      <xdr:col>2</xdr:col>
      <xdr:colOff>126999</xdr:colOff>
      <xdr:row>45</xdr:row>
      <xdr:rowOff>254000</xdr:rowOff>
    </xdr:to>
    <xdr:sp macro="" textlink="">
      <xdr:nvSpPr>
        <xdr:cNvPr id="16" name="Text Box 5">
          <a:extLst>
            <a:ext uri="{FF2B5EF4-FFF2-40B4-BE49-F238E27FC236}">
              <a16:creationId xmlns:a16="http://schemas.microsoft.com/office/drawing/2014/main" id="{00000000-0008-0000-0100-000010000000}"/>
            </a:ext>
          </a:extLst>
        </xdr:cNvPr>
        <xdr:cNvSpPr txBox="1">
          <a:spLocks noChangeArrowheads="1"/>
        </xdr:cNvSpPr>
      </xdr:nvSpPr>
      <xdr:spPr bwMode="auto">
        <a:xfrm>
          <a:off x="333375" y="12506325"/>
          <a:ext cx="441324" cy="254000"/>
        </a:xfrm>
        <a:prstGeom prst="rect">
          <a:avLst/>
        </a:prstGeom>
        <a:noFill/>
        <a:ln>
          <a:noFill/>
        </a:ln>
      </xdr:spPr>
      <xdr:txBody>
        <a:bodyPr vertOverflow="clip" wrap="square" lIns="27432" tIns="18288" rIns="0" bIns="0" anchor="t" upright="1"/>
        <a:lstStyle/>
        <a:p>
          <a:pPr algn="l" rtl="0">
            <a:lnSpc>
              <a:spcPts val="1100"/>
            </a:lnSpc>
            <a:defRPr sz="1000"/>
          </a:pPr>
          <a:r>
            <a:rPr lang="en-US" altLang="ja-JP"/>
            <a:t>※</a:t>
          </a:r>
          <a:r>
            <a:rPr lang="ja-JP" altLang="en-US"/>
            <a:t>６</a:t>
          </a:r>
        </a:p>
      </xdr:txBody>
    </xdr:sp>
    <xdr:clientData/>
  </xdr:twoCellAnchor>
  <xdr:twoCellAnchor editAs="oneCell">
    <xdr:from>
      <xdr:col>10</xdr:col>
      <xdr:colOff>166687</xdr:colOff>
      <xdr:row>36</xdr:row>
      <xdr:rowOff>23812</xdr:rowOff>
    </xdr:from>
    <xdr:to>
      <xdr:col>11</xdr:col>
      <xdr:colOff>55561</xdr:colOff>
      <xdr:row>36</xdr:row>
      <xdr:rowOff>277812</xdr:rowOff>
    </xdr:to>
    <xdr:sp macro="" textlink="">
      <xdr:nvSpPr>
        <xdr:cNvPr id="17" name="Text Box 5">
          <a:extLst>
            <a:ext uri="{FF2B5EF4-FFF2-40B4-BE49-F238E27FC236}">
              <a16:creationId xmlns:a16="http://schemas.microsoft.com/office/drawing/2014/main" id="{00000000-0008-0000-0100-000011000000}"/>
            </a:ext>
          </a:extLst>
        </xdr:cNvPr>
        <xdr:cNvSpPr txBox="1">
          <a:spLocks noChangeArrowheads="1"/>
        </xdr:cNvSpPr>
      </xdr:nvSpPr>
      <xdr:spPr bwMode="auto">
        <a:xfrm>
          <a:off x="9186862" y="9882187"/>
          <a:ext cx="441324" cy="254000"/>
        </a:xfrm>
        <a:prstGeom prst="rect">
          <a:avLst/>
        </a:prstGeom>
        <a:noFill/>
        <a:ln>
          <a:noFill/>
        </a:ln>
      </xdr:spPr>
      <xdr:txBody>
        <a:bodyPr vertOverflow="clip" wrap="square" lIns="27432" tIns="18288" rIns="0" bIns="0" anchor="t" upright="1"/>
        <a:lstStyle/>
        <a:p>
          <a:pPr algn="l" rtl="0">
            <a:lnSpc>
              <a:spcPts val="1100"/>
            </a:lnSpc>
            <a:defRPr sz="1000"/>
          </a:pPr>
          <a:r>
            <a:rPr lang="en-US" altLang="ja-JP"/>
            <a:t>※</a:t>
          </a:r>
          <a:r>
            <a:rPr lang="ja-JP" altLang="en-US"/>
            <a:t>５</a:t>
          </a:r>
        </a:p>
      </xdr:txBody>
    </xdr:sp>
    <xdr:clientData/>
  </xdr:twoCellAnchor>
  <xdr:twoCellAnchor editAs="oneCell">
    <xdr:from>
      <xdr:col>8</xdr:col>
      <xdr:colOff>9525</xdr:colOff>
      <xdr:row>24</xdr:row>
      <xdr:rowOff>119062</xdr:rowOff>
    </xdr:from>
    <xdr:to>
      <xdr:col>8</xdr:col>
      <xdr:colOff>450849</xdr:colOff>
      <xdr:row>25</xdr:row>
      <xdr:rowOff>58737</xdr:rowOff>
    </xdr:to>
    <xdr:sp macro="" textlink="">
      <xdr:nvSpPr>
        <xdr:cNvPr id="18" name="Text Box 5">
          <a:extLst>
            <a:ext uri="{FF2B5EF4-FFF2-40B4-BE49-F238E27FC236}">
              <a16:creationId xmlns:a16="http://schemas.microsoft.com/office/drawing/2014/main" id="{00000000-0008-0000-0100-000012000000}"/>
            </a:ext>
          </a:extLst>
        </xdr:cNvPr>
        <xdr:cNvSpPr txBox="1">
          <a:spLocks noChangeArrowheads="1"/>
        </xdr:cNvSpPr>
      </xdr:nvSpPr>
      <xdr:spPr bwMode="auto">
        <a:xfrm>
          <a:off x="6838950" y="6205537"/>
          <a:ext cx="441324" cy="254000"/>
        </a:xfrm>
        <a:prstGeom prst="rect">
          <a:avLst/>
        </a:prstGeom>
        <a:noFill/>
        <a:ln>
          <a:noFill/>
        </a:ln>
      </xdr:spPr>
      <xdr:txBody>
        <a:bodyPr vertOverflow="clip" wrap="square" lIns="27432" tIns="18288" rIns="0" bIns="0" anchor="t" upright="1"/>
        <a:lstStyle/>
        <a:p>
          <a:pPr algn="l" rtl="0">
            <a:lnSpc>
              <a:spcPts val="1100"/>
            </a:lnSpc>
            <a:defRPr sz="1000"/>
          </a:pPr>
          <a:r>
            <a:rPr lang="en-US" altLang="ja-JP"/>
            <a:t>※</a:t>
          </a:r>
          <a:r>
            <a:rPr lang="ja-JP" altLang="en-US"/>
            <a:t>５</a:t>
          </a:r>
        </a:p>
      </xdr:txBody>
    </xdr:sp>
    <xdr:clientData/>
  </xdr:twoCellAnchor>
  <xdr:twoCellAnchor editAs="oneCell">
    <xdr:from>
      <xdr:col>4</xdr:col>
      <xdr:colOff>0</xdr:colOff>
      <xdr:row>38</xdr:row>
      <xdr:rowOff>0</xdr:rowOff>
    </xdr:from>
    <xdr:to>
      <xdr:col>4</xdr:col>
      <xdr:colOff>441324</xdr:colOff>
      <xdr:row>38</xdr:row>
      <xdr:rowOff>254000</xdr:rowOff>
    </xdr:to>
    <xdr:sp macro="" textlink="">
      <xdr:nvSpPr>
        <xdr:cNvPr id="19" name="Text Box 5">
          <a:extLst>
            <a:ext uri="{FF2B5EF4-FFF2-40B4-BE49-F238E27FC236}">
              <a16:creationId xmlns:a16="http://schemas.microsoft.com/office/drawing/2014/main" id="{00000000-0008-0000-0100-000013000000}"/>
            </a:ext>
          </a:extLst>
        </xdr:cNvPr>
        <xdr:cNvSpPr txBox="1">
          <a:spLocks noChangeArrowheads="1"/>
        </xdr:cNvSpPr>
      </xdr:nvSpPr>
      <xdr:spPr bwMode="auto">
        <a:xfrm>
          <a:off x="2447925" y="10487025"/>
          <a:ext cx="441324" cy="254000"/>
        </a:xfrm>
        <a:prstGeom prst="rect">
          <a:avLst/>
        </a:prstGeom>
        <a:noFill/>
        <a:ln>
          <a:noFill/>
        </a:ln>
      </xdr:spPr>
      <xdr:txBody>
        <a:bodyPr vertOverflow="clip" wrap="square" lIns="27432" tIns="18288" rIns="0" bIns="0" anchor="t" upright="1"/>
        <a:lstStyle/>
        <a:p>
          <a:pPr algn="l" rtl="0">
            <a:lnSpc>
              <a:spcPts val="1100"/>
            </a:lnSpc>
            <a:defRPr sz="1000"/>
          </a:pPr>
          <a:r>
            <a:rPr lang="en-US" altLang="ja-JP"/>
            <a:t>※</a:t>
          </a:r>
          <a:r>
            <a:rPr lang="ja-JP" altLang="en-US"/>
            <a:t>２</a:t>
          </a:r>
        </a:p>
      </xdr:txBody>
    </xdr:sp>
    <xdr:clientData/>
  </xdr:twoCellAnchor>
  <xdr:twoCellAnchor editAs="oneCell">
    <xdr:from>
      <xdr:col>7</xdr:col>
      <xdr:colOff>0</xdr:colOff>
      <xdr:row>42</xdr:row>
      <xdr:rowOff>0</xdr:rowOff>
    </xdr:from>
    <xdr:to>
      <xdr:col>7</xdr:col>
      <xdr:colOff>441324</xdr:colOff>
      <xdr:row>42</xdr:row>
      <xdr:rowOff>254000</xdr:rowOff>
    </xdr:to>
    <xdr:sp macro="" textlink="">
      <xdr:nvSpPr>
        <xdr:cNvPr id="20" name="Text Box 5">
          <a:extLst>
            <a:ext uri="{FF2B5EF4-FFF2-40B4-BE49-F238E27FC236}">
              <a16:creationId xmlns:a16="http://schemas.microsoft.com/office/drawing/2014/main" id="{00000000-0008-0000-0100-000014000000}"/>
            </a:ext>
          </a:extLst>
        </xdr:cNvPr>
        <xdr:cNvSpPr txBox="1">
          <a:spLocks noChangeArrowheads="1"/>
        </xdr:cNvSpPr>
      </xdr:nvSpPr>
      <xdr:spPr bwMode="auto">
        <a:xfrm>
          <a:off x="5734050" y="11515725"/>
          <a:ext cx="441324" cy="254000"/>
        </a:xfrm>
        <a:prstGeom prst="rect">
          <a:avLst/>
        </a:prstGeom>
        <a:noFill/>
        <a:ln>
          <a:noFill/>
        </a:ln>
      </xdr:spPr>
      <xdr:txBody>
        <a:bodyPr vertOverflow="clip" wrap="square" lIns="27432" tIns="18288" rIns="0" bIns="0" anchor="t" upright="1"/>
        <a:lstStyle/>
        <a:p>
          <a:pPr algn="l" rtl="0">
            <a:lnSpc>
              <a:spcPts val="1100"/>
            </a:lnSpc>
            <a:defRPr sz="1000"/>
          </a:pPr>
          <a:r>
            <a:rPr lang="en-US" altLang="ja-JP"/>
            <a:t>※</a:t>
          </a:r>
          <a:r>
            <a:rPr lang="ja-JP" altLang="en-US"/>
            <a:t>３</a:t>
          </a:r>
        </a:p>
      </xdr:txBody>
    </xdr:sp>
    <xdr:clientData/>
  </xdr:twoCellAnchor>
  <xdr:twoCellAnchor editAs="oneCell">
    <xdr:from>
      <xdr:col>8</xdr:col>
      <xdr:colOff>0</xdr:colOff>
      <xdr:row>42</xdr:row>
      <xdr:rowOff>0</xdr:rowOff>
    </xdr:from>
    <xdr:to>
      <xdr:col>8</xdr:col>
      <xdr:colOff>441324</xdr:colOff>
      <xdr:row>42</xdr:row>
      <xdr:rowOff>254000</xdr:rowOff>
    </xdr:to>
    <xdr:sp macro="" textlink="">
      <xdr:nvSpPr>
        <xdr:cNvPr id="21" name="Text Box 5">
          <a:extLst>
            <a:ext uri="{FF2B5EF4-FFF2-40B4-BE49-F238E27FC236}">
              <a16:creationId xmlns:a16="http://schemas.microsoft.com/office/drawing/2014/main" id="{00000000-0008-0000-0100-000015000000}"/>
            </a:ext>
          </a:extLst>
        </xdr:cNvPr>
        <xdr:cNvSpPr txBox="1">
          <a:spLocks noChangeArrowheads="1"/>
        </xdr:cNvSpPr>
      </xdr:nvSpPr>
      <xdr:spPr bwMode="auto">
        <a:xfrm>
          <a:off x="6829425" y="11515725"/>
          <a:ext cx="441324" cy="254000"/>
        </a:xfrm>
        <a:prstGeom prst="rect">
          <a:avLst/>
        </a:prstGeom>
        <a:noFill/>
        <a:ln>
          <a:noFill/>
        </a:ln>
      </xdr:spPr>
      <xdr:txBody>
        <a:bodyPr vertOverflow="clip" wrap="square" lIns="27432" tIns="18288" rIns="0" bIns="0" anchor="t" upright="1"/>
        <a:lstStyle/>
        <a:p>
          <a:pPr algn="l" rtl="0">
            <a:lnSpc>
              <a:spcPts val="1100"/>
            </a:lnSpc>
            <a:defRPr sz="1000"/>
          </a:pPr>
          <a:r>
            <a:rPr lang="en-US" altLang="ja-JP"/>
            <a:t>※</a:t>
          </a:r>
          <a:r>
            <a:rPr lang="ja-JP" altLang="en-US"/>
            <a:t>３</a:t>
          </a:r>
        </a:p>
      </xdr:txBody>
    </xdr:sp>
    <xdr:clientData/>
  </xdr:twoCellAnchor>
  <xdr:twoCellAnchor editAs="oneCell">
    <xdr:from>
      <xdr:col>10</xdr:col>
      <xdr:colOff>0</xdr:colOff>
      <xdr:row>42</xdr:row>
      <xdr:rowOff>0</xdr:rowOff>
    </xdr:from>
    <xdr:to>
      <xdr:col>10</xdr:col>
      <xdr:colOff>441324</xdr:colOff>
      <xdr:row>42</xdr:row>
      <xdr:rowOff>254000</xdr:rowOff>
    </xdr:to>
    <xdr:sp macro="" textlink="">
      <xdr:nvSpPr>
        <xdr:cNvPr id="22" name="Text Box 5">
          <a:extLst>
            <a:ext uri="{FF2B5EF4-FFF2-40B4-BE49-F238E27FC236}">
              <a16:creationId xmlns:a16="http://schemas.microsoft.com/office/drawing/2014/main" id="{00000000-0008-0000-0100-000016000000}"/>
            </a:ext>
          </a:extLst>
        </xdr:cNvPr>
        <xdr:cNvSpPr txBox="1">
          <a:spLocks noChangeArrowheads="1"/>
        </xdr:cNvSpPr>
      </xdr:nvSpPr>
      <xdr:spPr bwMode="auto">
        <a:xfrm>
          <a:off x="9020175" y="11515725"/>
          <a:ext cx="441324" cy="254000"/>
        </a:xfrm>
        <a:prstGeom prst="rect">
          <a:avLst/>
        </a:prstGeom>
        <a:noFill/>
        <a:ln>
          <a:noFill/>
        </a:ln>
      </xdr:spPr>
      <xdr:txBody>
        <a:bodyPr vertOverflow="clip" wrap="square" lIns="27432" tIns="18288" rIns="0" bIns="0" anchor="t" upright="1"/>
        <a:lstStyle/>
        <a:p>
          <a:pPr algn="l" rtl="0">
            <a:lnSpc>
              <a:spcPts val="1100"/>
            </a:lnSpc>
            <a:defRPr sz="1000"/>
          </a:pPr>
          <a:r>
            <a:rPr lang="en-US" altLang="ja-JP"/>
            <a:t>※</a:t>
          </a:r>
          <a:r>
            <a:rPr lang="ja-JP" altLang="en-US"/>
            <a:t>４</a:t>
          </a:r>
        </a:p>
      </xdr:txBody>
    </xdr:sp>
    <xdr:clientData/>
  </xdr:twoCellAnchor>
  <xdr:twoCellAnchor editAs="oneCell">
    <xdr:from>
      <xdr:col>4</xdr:col>
      <xdr:colOff>1085850</xdr:colOff>
      <xdr:row>47</xdr:row>
      <xdr:rowOff>23812</xdr:rowOff>
    </xdr:from>
    <xdr:to>
      <xdr:col>5</xdr:col>
      <xdr:colOff>431799</xdr:colOff>
      <xdr:row>47</xdr:row>
      <xdr:rowOff>277812</xdr:rowOff>
    </xdr:to>
    <xdr:sp macro="" textlink="">
      <xdr:nvSpPr>
        <xdr:cNvPr id="23" name="Text Box 5">
          <a:extLst>
            <a:ext uri="{FF2B5EF4-FFF2-40B4-BE49-F238E27FC236}">
              <a16:creationId xmlns:a16="http://schemas.microsoft.com/office/drawing/2014/main" id="{00000000-0008-0000-0100-000017000000}"/>
            </a:ext>
          </a:extLst>
        </xdr:cNvPr>
        <xdr:cNvSpPr txBox="1">
          <a:spLocks noChangeArrowheads="1"/>
        </xdr:cNvSpPr>
      </xdr:nvSpPr>
      <xdr:spPr bwMode="auto">
        <a:xfrm>
          <a:off x="3533775" y="13463587"/>
          <a:ext cx="441324" cy="254000"/>
        </a:xfrm>
        <a:prstGeom prst="rect">
          <a:avLst/>
        </a:prstGeom>
        <a:noFill/>
        <a:ln>
          <a:noFill/>
        </a:ln>
      </xdr:spPr>
      <xdr:txBody>
        <a:bodyPr vertOverflow="clip" wrap="square" lIns="27432" tIns="18288" rIns="0" bIns="0" anchor="t" upright="1"/>
        <a:lstStyle/>
        <a:p>
          <a:pPr algn="l" rtl="0">
            <a:lnSpc>
              <a:spcPts val="1100"/>
            </a:lnSpc>
            <a:defRPr sz="1000"/>
          </a:pPr>
          <a:r>
            <a:rPr lang="en-US" altLang="ja-JP"/>
            <a:t>※</a:t>
          </a:r>
          <a:r>
            <a:rPr lang="ja-JP" altLang="en-US"/>
            <a:t>５</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533400</xdr:colOff>
          <xdr:row>4</xdr:row>
          <xdr:rowOff>419100</xdr:rowOff>
        </xdr:from>
        <xdr:to>
          <xdr:col>8</xdr:col>
          <xdr:colOff>30480</xdr:colOff>
          <xdr:row>6</xdr:row>
          <xdr:rowOff>152400</xdr:rowOff>
        </xdr:to>
        <xdr:sp macro="" textlink="">
          <xdr:nvSpPr>
            <xdr:cNvPr id="26625" name="Group Box 1" hidden="1">
              <a:extLst>
                <a:ext uri="{63B3BB69-23CF-44E3-9099-C40C66FF867C}">
                  <a14:compatExt spid="_x0000_s26625"/>
                </a:ext>
                <a:ext uri="{FF2B5EF4-FFF2-40B4-BE49-F238E27FC236}">
                  <a16:creationId xmlns:a16="http://schemas.microsoft.com/office/drawing/2014/main" id="{00000000-0008-0000-0200-000001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5</xdr:row>
          <xdr:rowOff>213360</xdr:rowOff>
        </xdr:from>
        <xdr:to>
          <xdr:col>6</xdr:col>
          <xdr:colOff>876300</xdr:colOff>
          <xdr:row>7</xdr:row>
          <xdr:rowOff>45720</xdr:rowOff>
        </xdr:to>
        <xdr:sp macro="" textlink="">
          <xdr:nvSpPr>
            <xdr:cNvPr id="26626" name="Group Box 2" hidden="1">
              <a:extLst>
                <a:ext uri="{63B3BB69-23CF-44E3-9099-C40C66FF867C}">
                  <a14:compatExt spid="_x0000_s26626"/>
                </a:ext>
                <a:ext uri="{FF2B5EF4-FFF2-40B4-BE49-F238E27FC236}">
                  <a16:creationId xmlns:a16="http://schemas.microsoft.com/office/drawing/2014/main" id="{00000000-0008-0000-0200-000002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5</xdr:row>
          <xdr:rowOff>0</xdr:rowOff>
        </xdr:from>
        <xdr:to>
          <xdr:col>6</xdr:col>
          <xdr:colOff>784860</xdr:colOff>
          <xdr:row>5</xdr:row>
          <xdr:rowOff>236220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2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601980</xdr:colOff>
          <xdr:row>5</xdr:row>
          <xdr:rowOff>0</xdr:rowOff>
        </xdr:from>
        <xdr:to>
          <xdr:col>7</xdr:col>
          <xdr:colOff>213360</xdr:colOff>
          <xdr:row>5</xdr:row>
          <xdr:rowOff>236220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2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xdr:row>
          <xdr:rowOff>0</xdr:rowOff>
        </xdr:from>
        <xdr:to>
          <xdr:col>5</xdr:col>
          <xdr:colOff>937260</xdr:colOff>
          <xdr:row>6</xdr:row>
          <xdr:rowOff>236220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2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バッチ式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6</xdr:row>
          <xdr:rowOff>15240</xdr:rowOff>
        </xdr:from>
        <xdr:to>
          <xdr:col>6</xdr:col>
          <xdr:colOff>739140</xdr:colOff>
          <xdr:row>7</xdr:row>
          <xdr:rowOff>7620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2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連続式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xdr:row>
          <xdr:rowOff>0</xdr:rowOff>
        </xdr:from>
        <xdr:to>
          <xdr:col>6</xdr:col>
          <xdr:colOff>30480</xdr:colOff>
          <xdr:row>8</xdr:row>
          <xdr:rowOff>22860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2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併設ドライヤ方式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6</xdr:row>
          <xdr:rowOff>236220</xdr:rowOff>
        </xdr:from>
        <xdr:to>
          <xdr:col>6</xdr:col>
          <xdr:colOff>998220</xdr:colOff>
          <xdr:row>8</xdr:row>
          <xdr:rowOff>7620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2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二重ドライヤ方式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7</xdr:row>
          <xdr:rowOff>0</xdr:rowOff>
        </xdr:from>
        <xdr:to>
          <xdr:col>9</xdr:col>
          <xdr:colOff>83820</xdr:colOff>
          <xdr:row>7</xdr:row>
          <xdr:rowOff>205740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2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間接加熱混合方式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6</xdr:row>
          <xdr:rowOff>205740</xdr:rowOff>
        </xdr:from>
        <xdr:to>
          <xdr:col>11</xdr:col>
          <xdr:colOff>121920</xdr:colOff>
          <xdr:row>7</xdr:row>
          <xdr:rowOff>205740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2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ドラムドライヤ方式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xdr:row>
          <xdr:rowOff>190500</xdr:rowOff>
        </xdr:from>
        <xdr:to>
          <xdr:col>5</xdr:col>
          <xdr:colOff>754380</xdr:colOff>
          <xdr:row>9</xdr:row>
          <xdr:rowOff>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2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533400</xdr:colOff>
          <xdr:row>4</xdr:row>
          <xdr:rowOff>419100</xdr:rowOff>
        </xdr:from>
        <xdr:to>
          <xdr:col>8</xdr:col>
          <xdr:colOff>30480</xdr:colOff>
          <xdr:row>6</xdr:row>
          <xdr:rowOff>152400</xdr:rowOff>
        </xdr:to>
        <xdr:sp macro="" textlink="">
          <xdr:nvSpPr>
            <xdr:cNvPr id="27649" name="Group Box 1" hidden="1">
              <a:extLst>
                <a:ext uri="{63B3BB69-23CF-44E3-9099-C40C66FF867C}">
                  <a14:compatExt spid="_x0000_s27649"/>
                </a:ext>
                <a:ext uri="{FF2B5EF4-FFF2-40B4-BE49-F238E27FC236}">
                  <a16:creationId xmlns:a16="http://schemas.microsoft.com/office/drawing/2014/main" id="{00000000-0008-0000-0300-000001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5</xdr:row>
          <xdr:rowOff>213360</xdr:rowOff>
        </xdr:from>
        <xdr:to>
          <xdr:col>6</xdr:col>
          <xdr:colOff>876300</xdr:colOff>
          <xdr:row>7</xdr:row>
          <xdr:rowOff>45720</xdr:rowOff>
        </xdr:to>
        <xdr:sp macro="" textlink="">
          <xdr:nvSpPr>
            <xdr:cNvPr id="27650" name="Group Box 2" hidden="1">
              <a:extLst>
                <a:ext uri="{63B3BB69-23CF-44E3-9099-C40C66FF867C}">
                  <a14:compatExt spid="_x0000_s27650"/>
                </a:ext>
                <a:ext uri="{FF2B5EF4-FFF2-40B4-BE49-F238E27FC236}">
                  <a16:creationId xmlns:a16="http://schemas.microsoft.com/office/drawing/2014/main" id="{00000000-0008-0000-0300-000002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4</xdr:row>
          <xdr:rowOff>236220</xdr:rowOff>
        </xdr:from>
        <xdr:to>
          <xdr:col>6</xdr:col>
          <xdr:colOff>792480</xdr:colOff>
          <xdr:row>5</xdr:row>
          <xdr:rowOff>228600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3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4</xdr:row>
          <xdr:rowOff>236220</xdr:rowOff>
        </xdr:from>
        <xdr:to>
          <xdr:col>7</xdr:col>
          <xdr:colOff>220980</xdr:colOff>
          <xdr:row>5</xdr:row>
          <xdr:rowOff>228600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3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5</xdr:row>
          <xdr:rowOff>236220</xdr:rowOff>
        </xdr:from>
        <xdr:to>
          <xdr:col>5</xdr:col>
          <xdr:colOff>944880</xdr:colOff>
          <xdr:row>6</xdr:row>
          <xdr:rowOff>228600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3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バッチ式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xdr:row>
          <xdr:rowOff>7620</xdr:rowOff>
        </xdr:from>
        <xdr:to>
          <xdr:col>6</xdr:col>
          <xdr:colOff>746760</xdr:colOff>
          <xdr:row>7</xdr:row>
          <xdr:rowOff>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3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連続式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xdr:row>
          <xdr:rowOff>236220</xdr:rowOff>
        </xdr:from>
        <xdr:to>
          <xdr:col>6</xdr:col>
          <xdr:colOff>38100</xdr:colOff>
          <xdr:row>8</xdr:row>
          <xdr:rowOff>15240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3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併設ドライヤ方式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6</xdr:row>
          <xdr:rowOff>228600</xdr:rowOff>
        </xdr:from>
        <xdr:to>
          <xdr:col>6</xdr:col>
          <xdr:colOff>1005840</xdr:colOff>
          <xdr:row>8</xdr:row>
          <xdr:rowOff>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3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二重ドライヤ方式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6</xdr:row>
          <xdr:rowOff>236220</xdr:rowOff>
        </xdr:from>
        <xdr:to>
          <xdr:col>9</xdr:col>
          <xdr:colOff>91440</xdr:colOff>
          <xdr:row>7</xdr:row>
          <xdr:rowOff>198120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3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間接加熱混合方式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6</xdr:row>
          <xdr:rowOff>198120</xdr:rowOff>
        </xdr:from>
        <xdr:to>
          <xdr:col>11</xdr:col>
          <xdr:colOff>129540</xdr:colOff>
          <xdr:row>7</xdr:row>
          <xdr:rowOff>198120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3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ドラムドライヤ方式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xdr:row>
          <xdr:rowOff>182880</xdr:rowOff>
        </xdr:from>
        <xdr:to>
          <xdr:col>5</xdr:col>
          <xdr:colOff>762000</xdr:colOff>
          <xdr:row>8</xdr:row>
          <xdr:rowOff>205740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3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533400</xdr:colOff>
          <xdr:row>4</xdr:row>
          <xdr:rowOff>419100</xdr:rowOff>
        </xdr:from>
        <xdr:to>
          <xdr:col>8</xdr:col>
          <xdr:colOff>30480</xdr:colOff>
          <xdr:row>6</xdr:row>
          <xdr:rowOff>152400</xdr:rowOff>
        </xdr:to>
        <xdr:sp macro="" textlink="">
          <xdr:nvSpPr>
            <xdr:cNvPr id="28673" name="Group Box 1" hidden="1">
              <a:extLst>
                <a:ext uri="{63B3BB69-23CF-44E3-9099-C40C66FF867C}">
                  <a14:compatExt spid="_x0000_s28673"/>
                </a:ext>
                <a:ext uri="{FF2B5EF4-FFF2-40B4-BE49-F238E27FC236}">
                  <a16:creationId xmlns:a16="http://schemas.microsoft.com/office/drawing/2014/main" id="{00000000-0008-0000-0400-000001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5</xdr:row>
          <xdr:rowOff>213360</xdr:rowOff>
        </xdr:from>
        <xdr:to>
          <xdr:col>6</xdr:col>
          <xdr:colOff>876300</xdr:colOff>
          <xdr:row>7</xdr:row>
          <xdr:rowOff>45720</xdr:rowOff>
        </xdr:to>
        <xdr:sp macro="" textlink="">
          <xdr:nvSpPr>
            <xdr:cNvPr id="28674" name="Group Box 2" hidden="1">
              <a:extLst>
                <a:ext uri="{63B3BB69-23CF-44E3-9099-C40C66FF867C}">
                  <a14:compatExt spid="_x0000_s28674"/>
                </a:ext>
                <a:ext uri="{FF2B5EF4-FFF2-40B4-BE49-F238E27FC236}">
                  <a16:creationId xmlns:a16="http://schemas.microsoft.com/office/drawing/2014/main" id="{00000000-0008-0000-0400-000002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xdr:row>
          <xdr:rowOff>0</xdr:rowOff>
        </xdr:from>
        <xdr:to>
          <xdr:col>6</xdr:col>
          <xdr:colOff>807720</xdr:colOff>
          <xdr:row>5</xdr:row>
          <xdr:rowOff>236220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4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624840</xdr:colOff>
          <xdr:row>5</xdr:row>
          <xdr:rowOff>0</xdr:rowOff>
        </xdr:from>
        <xdr:to>
          <xdr:col>7</xdr:col>
          <xdr:colOff>236220</xdr:colOff>
          <xdr:row>5</xdr:row>
          <xdr:rowOff>236220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4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6</xdr:row>
          <xdr:rowOff>0</xdr:rowOff>
        </xdr:from>
        <xdr:to>
          <xdr:col>5</xdr:col>
          <xdr:colOff>960120</xdr:colOff>
          <xdr:row>6</xdr:row>
          <xdr:rowOff>236220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4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バッチ式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xdr:row>
          <xdr:rowOff>15240</xdr:rowOff>
        </xdr:from>
        <xdr:to>
          <xdr:col>6</xdr:col>
          <xdr:colOff>762000</xdr:colOff>
          <xdr:row>7</xdr:row>
          <xdr:rowOff>7620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4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連続式</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533400</xdr:colOff>
          <xdr:row>4</xdr:row>
          <xdr:rowOff>419100</xdr:rowOff>
        </xdr:from>
        <xdr:to>
          <xdr:col>8</xdr:col>
          <xdr:colOff>30480</xdr:colOff>
          <xdr:row>6</xdr:row>
          <xdr:rowOff>152400</xdr:rowOff>
        </xdr:to>
        <xdr:sp macro="" textlink="">
          <xdr:nvSpPr>
            <xdr:cNvPr id="29697" name="Group Box 1" hidden="1">
              <a:extLst>
                <a:ext uri="{63B3BB69-23CF-44E3-9099-C40C66FF867C}">
                  <a14:compatExt spid="_x0000_s29697"/>
                </a:ext>
                <a:ext uri="{FF2B5EF4-FFF2-40B4-BE49-F238E27FC236}">
                  <a16:creationId xmlns:a16="http://schemas.microsoft.com/office/drawing/2014/main" id="{00000000-0008-0000-0500-000001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5</xdr:row>
          <xdr:rowOff>213360</xdr:rowOff>
        </xdr:from>
        <xdr:to>
          <xdr:col>6</xdr:col>
          <xdr:colOff>876300</xdr:colOff>
          <xdr:row>7</xdr:row>
          <xdr:rowOff>45720</xdr:rowOff>
        </xdr:to>
        <xdr:sp macro="" textlink="">
          <xdr:nvSpPr>
            <xdr:cNvPr id="29698" name="Group Box 2" hidden="1">
              <a:extLst>
                <a:ext uri="{63B3BB69-23CF-44E3-9099-C40C66FF867C}">
                  <a14:compatExt spid="_x0000_s29698"/>
                </a:ext>
                <a:ext uri="{FF2B5EF4-FFF2-40B4-BE49-F238E27FC236}">
                  <a16:creationId xmlns:a16="http://schemas.microsoft.com/office/drawing/2014/main" id="{00000000-0008-0000-0500-000002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4</xdr:row>
          <xdr:rowOff>236220</xdr:rowOff>
        </xdr:from>
        <xdr:to>
          <xdr:col>6</xdr:col>
          <xdr:colOff>792480</xdr:colOff>
          <xdr:row>5</xdr:row>
          <xdr:rowOff>228600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5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4</xdr:row>
          <xdr:rowOff>236220</xdr:rowOff>
        </xdr:from>
        <xdr:to>
          <xdr:col>7</xdr:col>
          <xdr:colOff>220980</xdr:colOff>
          <xdr:row>5</xdr:row>
          <xdr:rowOff>228600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5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5</xdr:row>
          <xdr:rowOff>236220</xdr:rowOff>
        </xdr:from>
        <xdr:to>
          <xdr:col>5</xdr:col>
          <xdr:colOff>944880</xdr:colOff>
          <xdr:row>6</xdr:row>
          <xdr:rowOff>228600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5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バッチ式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xdr:row>
          <xdr:rowOff>7620</xdr:rowOff>
        </xdr:from>
        <xdr:to>
          <xdr:col>6</xdr:col>
          <xdr:colOff>746760</xdr:colOff>
          <xdr:row>7</xdr:row>
          <xdr:rowOff>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5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連続式</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policies.env.go.jp/earth/ghg-santeikohyo/calc.htm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3" Type="http://schemas.openxmlformats.org/officeDocument/2006/relationships/vmlDrawing" Target="../drawings/vmlDrawing3.vml"/><Relationship Id="rId7" Type="http://schemas.openxmlformats.org/officeDocument/2006/relationships/ctrlProp" Target="../ctrlProps/ctrlProp54.xml"/><Relationship Id="rId12" Type="http://schemas.openxmlformats.org/officeDocument/2006/relationships/ctrlProp" Target="../ctrlProps/ctrlProp5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3.xml"/><Relationship Id="rId11" Type="http://schemas.openxmlformats.org/officeDocument/2006/relationships/ctrlProp" Target="../ctrlProps/ctrlProp58.xml"/><Relationship Id="rId5" Type="http://schemas.openxmlformats.org/officeDocument/2006/relationships/ctrlProp" Target="../ctrlProps/ctrlProp52.xml"/><Relationship Id="rId10" Type="http://schemas.openxmlformats.org/officeDocument/2006/relationships/ctrlProp" Target="../ctrlProps/ctrlProp57.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3" Type="http://schemas.openxmlformats.org/officeDocument/2006/relationships/vmlDrawing" Target="../drawings/vmlDrawing4.vml"/><Relationship Id="rId7" Type="http://schemas.openxmlformats.org/officeDocument/2006/relationships/ctrlProp" Target="../ctrlProps/ctrlProp65.xml"/><Relationship Id="rId12" Type="http://schemas.openxmlformats.org/officeDocument/2006/relationships/ctrlProp" Target="../ctrlProps/ctrlProp7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64.xml"/><Relationship Id="rId11" Type="http://schemas.openxmlformats.org/officeDocument/2006/relationships/ctrlProp" Target="../ctrlProps/ctrlProp69.xml"/><Relationship Id="rId5" Type="http://schemas.openxmlformats.org/officeDocument/2006/relationships/ctrlProp" Target="../ctrlProps/ctrlProp63.xml"/><Relationship Id="rId10" Type="http://schemas.openxmlformats.org/officeDocument/2006/relationships/ctrlProp" Target="../ctrlProps/ctrlProp68.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7.xml"/><Relationship Id="rId3" Type="http://schemas.openxmlformats.org/officeDocument/2006/relationships/vmlDrawing" Target="../drawings/vmlDrawing5.vml"/><Relationship Id="rId7" Type="http://schemas.openxmlformats.org/officeDocument/2006/relationships/ctrlProp" Target="../ctrlProps/ctrlProp76.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75.xml"/><Relationship Id="rId5" Type="http://schemas.openxmlformats.org/officeDocument/2006/relationships/ctrlProp" Target="../ctrlProps/ctrlProp74.xml"/><Relationship Id="rId4" Type="http://schemas.openxmlformats.org/officeDocument/2006/relationships/ctrlProp" Target="../ctrlProps/ctrlProp73.xml"/><Relationship Id="rId9" Type="http://schemas.openxmlformats.org/officeDocument/2006/relationships/ctrlProp" Target="../ctrlProps/ctrlProp7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3.xml"/><Relationship Id="rId3" Type="http://schemas.openxmlformats.org/officeDocument/2006/relationships/vmlDrawing" Target="../drawings/vmlDrawing6.vml"/><Relationship Id="rId7" Type="http://schemas.openxmlformats.org/officeDocument/2006/relationships/ctrlProp" Target="../ctrlProps/ctrlProp82.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81.xml"/><Relationship Id="rId5" Type="http://schemas.openxmlformats.org/officeDocument/2006/relationships/ctrlProp" Target="../ctrlProps/ctrlProp80.xml"/><Relationship Id="rId4" Type="http://schemas.openxmlformats.org/officeDocument/2006/relationships/ctrlProp" Target="../ctrlProps/ctrlProp79.xml"/><Relationship Id="rId9" Type="http://schemas.openxmlformats.org/officeDocument/2006/relationships/ctrlProp" Target="../ctrlProps/ctrlProp8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U77"/>
  <sheetViews>
    <sheetView showGridLines="0" tabSelected="1" zoomScaleNormal="100" workbookViewId="0">
      <selection activeCell="Q2" sqref="Q2:R2"/>
    </sheetView>
  </sheetViews>
  <sheetFormatPr defaultColWidth="9" defaultRowHeight="13.5" customHeight="1"/>
  <cols>
    <col min="1" max="1" width="3.6640625" style="1" customWidth="1"/>
    <col min="2" max="18" width="5.6640625" style="1" customWidth="1"/>
    <col min="19" max="19" width="3.6640625" style="1" customWidth="1"/>
    <col min="20" max="20" width="3.77734375" style="1" customWidth="1"/>
    <col min="21" max="21" width="3.21875" style="1" customWidth="1"/>
    <col min="22" max="22" width="6.33203125" style="1" customWidth="1"/>
    <col min="23" max="26" width="10.6640625" style="1" customWidth="1"/>
    <col min="27" max="27" width="3.21875" style="1" customWidth="1"/>
    <col min="28" max="29" width="2.44140625" style="1" customWidth="1"/>
    <col min="30" max="30" width="7.44140625" style="1" customWidth="1"/>
    <col min="31" max="31" width="8.109375" style="1" customWidth="1"/>
    <col min="32" max="32" width="4.33203125" style="1" customWidth="1"/>
    <col min="33" max="33" width="12.44140625" style="1" customWidth="1"/>
    <col min="34" max="34" width="3" style="1" customWidth="1"/>
    <col min="35" max="35" width="3" style="258" customWidth="1"/>
    <col min="36" max="36" width="5.6640625" style="258" customWidth="1"/>
    <col min="37" max="53" width="5.6640625" style="1" customWidth="1"/>
    <col min="54" max="55" width="3.77734375" style="1" customWidth="1"/>
    <col min="56" max="56" width="5.21875" style="1" customWidth="1"/>
    <col min="57" max="60" width="5.6640625" style="1" customWidth="1"/>
    <col min="61" max="61" width="6.33203125" style="1" customWidth="1"/>
    <col min="62" max="62" width="5.6640625" style="1" customWidth="1"/>
    <col min="63" max="63" width="6.33203125" style="1" customWidth="1"/>
    <col min="64" max="73" width="5.6640625" style="1" customWidth="1"/>
    <col min="74" max="16384" width="9" style="1"/>
  </cols>
  <sheetData>
    <row r="1" spans="1:73" ht="13.5" customHeight="1">
      <c r="A1" s="837" t="str">
        <f>IF(X65&amp;X66&amp;X67&amp;X68&amp;X69&amp;X70&amp;X71&amp;X72&amp;X73&amp;X74&amp;X75&amp;X76&amp;X77="","","★エラーあり（内容は右下X65～X77のセルをご確認下さい）")</f>
        <v/>
      </c>
      <c r="B1" s="838"/>
      <c r="C1" s="838"/>
      <c r="D1" s="838"/>
      <c r="E1" s="838"/>
      <c r="F1" s="838"/>
      <c r="G1" s="838"/>
      <c r="H1" s="838"/>
      <c r="I1" s="838"/>
      <c r="J1" s="838"/>
      <c r="K1" s="838"/>
      <c r="L1" s="838"/>
      <c r="M1" s="838"/>
      <c r="N1" s="838"/>
      <c r="O1" s="7"/>
      <c r="P1" s="7"/>
      <c r="Q1" s="7"/>
      <c r="R1" s="7"/>
      <c r="S1" s="7"/>
      <c r="T1" s="7"/>
      <c r="U1" s="625" t="s">
        <v>449</v>
      </c>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130"/>
      <c r="BC1" s="130"/>
      <c r="BD1" s="130"/>
      <c r="BE1" s="130"/>
      <c r="BF1" s="130"/>
      <c r="BG1" s="130"/>
      <c r="BH1" s="130"/>
      <c r="BI1" s="130"/>
      <c r="BJ1" s="130"/>
      <c r="BK1" s="130"/>
      <c r="BL1" s="130"/>
      <c r="BM1" s="130"/>
      <c r="BN1" s="130"/>
      <c r="BO1" s="130"/>
      <c r="BP1" s="130"/>
      <c r="BQ1" s="130"/>
      <c r="BR1" s="130"/>
      <c r="BS1" s="130"/>
      <c r="BT1" s="130"/>
      <c r="BU1" s="130"/>
    </row>
    <row r="2" spans="1:73" ht="13.5" customHeight="1">
      <c r="A2" s="838"/>
      <c r="B2" s="838"/>
      <c r="C2" s="838"/>
      <c r="D2" s="838"/>
      <c r="E2" s="838"/>
      <c r="F2" s="838"/>
      <c r="G2" s="838"/>
      <c r="H2" s="838"/>
      <c r="I2" s="838"/>
      <c r="J2" s="838"/>
      <c r="K2" s="838"/>
      <c r="L2" s="838"/>
      <c r="M2" s="838"/>
      <c r="N2" s="838"/>
      <c r="O2" s="7"/>
      <c r="P2" s="11" t="s">
        <v>0</v>
      </c>
      <c r="Q2" s="785"/>
      <c r="R2" s="785"/>
      <c r="S2" s="7"/>
      <c r="T2" s="8"/>
      <c r="U2" s="7"/>
      <c r="V2" s="7"/>
      <c r="W2" s="7"/>
      <c r="X2" s="7"/>
      <c r="Y2" s="7"/>
      <c r="Z2" s="7"/>
      <c r="AA2" s="7"/>
      <c r="AB2" s="7"/>
      <c r="AC2" s="7"/>
      <c r="AD2" s="7" t="s">
        <v>0</v>
      </c>
      <c r="AE2" s="174">
        <f>Q2</f>
        <v>0</v>
      </c>
      <c r="AF2" s="7"/>
      <c r="AG2" s="7"/>
      <c r="AH2" s="7"/>
      <c r="AI2" s="7"/>
      <c r="AJ2" s="7"/>
      <c r="AK2" s="8"/>
      <c r="AL2" s="9"/>
      <c r="AM2" s="9"/>
      <c r="AN2" s="7"/>
      <c r="AO2" s="7"/>
      <c r="AP2" s="7"/>
      <c r="AQ2" s="7"/>
      <c r="AR2" s="7"/>
      <c r="AS2" s="7"/>
      <c r="AT2" s="10"/>
      <c r="AU2" s="7"/>
      <c r="AV2" s="7"/>
      <c r="AW2" s="7"/>
      <c r="AX2" s="7"/>
      <c r="AY2" s="11" t="s">
        <v>0</v>
      </c>
      <c r="AZ2" s="803">
        <f>$Q$2</f>
        <v>0</v>
      </c>
      <c r="BA2" s="804"/>
      <c r="BB2" s="130"/>
      <c r="BC2" s="130"/>
      <c r="BD2" s="130"/>
      <c r="BE2" s="130"/>
      <c r="BF2" s="130"/>
      <c r="BG2" s="130"/>
      <c r="BH2" s="130"/>
      <c r="BI2" s="130"/>
      <c r="BJ2" s="130"/>
      <c r="BK2" s="130"/>
      <c r="BL2" s="130"/>
      <c r="BM2" s="130"/>
      <c r="BN2" s="130"/>
      <c r="BO2" s="130"/>
      <c r="BP2" s="130"/>
      <c r="BQ2" s="11" t="s">
        <v>0</v>
      </c>
      <c r="BR2" s="803">
        <f>$Q$2</f>
        <v>0</v>
      </c>
      <c r="BS2" s="804"/>
      <c r="BT2" s="130"/>
      <c r="BU2" s="130"/>
    </row>
    <row r="3" spans="1:73" ht="13.5" customHeight="1" thickBot="1">
      <c r="A3" s="838"/>
      <c r="B3" s="838"/>
      <c r="C3" s="838"/>
      <c r="D3" s="838"/>
      <c r="E3" s="838"/>
      <c r="F3" s="838"/>
      <c r="G3" s="838"/>
      <c r="H3" s="838"/>
      <c r="I3" s="838"/>
      <c r="J3" s="838"/>
      <c r="K3" s="838"/>
      <c r="L3" s="838"/>
      <c r="M3" s="838"/>
      <c r="N3" s="838"/>
      <c r="O3" s="7"/>
      <c r="P3" s="7"/>
      <c r="Q3" s="7"/>
      <c r="R3" s="9"/>
      <c r="S3" s="7"/>
      <c r="T3" s="12"/>
      <c r="U3" s="13" t="s">
        <v>123</v>
      </c>
      <c r="V3" s="13"/>
      <c r="W3" s="7"/>
      <c r="X3" s="7"/>
      <c r="Y3" s="7"/>
      <c r="Z3" s="7"/>
      <c r="AA3" s="7"/>
      <c r="AB3" s="7"/>
      <c r="AC3" s="7"/>
      <c r="AD3" s="7"/>
      <c r="AE3" s="7"/>
      <c r="AF3" s="7"/>
      <c r="AG3" s="7"/>
      <c r="AH3" s="7"/>
      <c r="AI3" s="7"/>
      <c r="AJ3" s="250"/>
      <c r="AK3" s="8"/>
      <c r="AL3" s="7"/>
      <c r="AM3" s="7"/>
      <c r="AN3" s="7"/>
      <c r="AO3" s="7"/>
      <c r="AP3" s="7"/>
      <c r="AQ3" s="7"/>
      <c r="AR3" s="7"/>
      <c r="AS3" s="7"/>
      <c r="AT3" s="7"/>
      <c r="AU3" s="7"/>
      <c r="AV3" s="7"/>
      <c r="AW3" s="7"/>
      <c r="AX3" s="7"/>
      <c r="AY3" s="7"/>
      <c r="AZ3" s="7"/>
      <c r="BA3" s="9"/>
      <c r="BB3" s="7"/>
      <c r="BC3" s="7"/>
      <c r="BD3" s="8"/>
      <c r="BE3" s="7"/>
      <c r="BF3" s="7"/>
      <c r="BG3" s="7"/>
      <c r="BH3" s="7"/>
      <c r="BI3" s="7"/>
      <c r="BJ3" s="7"/>
      <c r="BK3" s="7"/>
      <c r="BL3" s="7"/>
      <c r="BM3" s="7"/>
      <c r="BN3" s="7"/>
      <c r="BO3" s="7"/>
      <c r="BP3" s="7"/>
      <c r="BQ3" s="11"/>
      <c r="BR3" s="223"/>
      <c r="BS3" s="7"/>
      <c r="BT3" s="7"/>
      <c r="BU3" s="7"/>
    </row>
    <row r="4" spans="1:73" ht="13.5" customHeight="1">
      <c r="A4" s="7"/>
      <c r="B4" s="8"/>
      <c r="C4" s="7"/>
      <c r="D4" s="7"/>
      <c r="E4" s="149"/>
      <c r="F4" s="150"/>
      <c r="G4" s="150"/>
      <c r="H4" s="150"/>
      <c r="I4" s="150"/>
      <c r="J4" s="150"/>
      <c r="K4" s="150"/>
      <c r="L4" s="150"/>
      <c r="M4" s="150"/>
      <c r="N4" s="150"/>
      <c r="O4" s="151"/>
      <c r="P4" s="7"/>
      <c r="Q4" s="7"/>
      <c r="R4" s="7"/>
      <c r="S4" s="7"/>
      <c r="T4" s="12"/>
      <c r="U4" s="13" t="s">
        <v>124</v>
      </c>
      <c r="V4" s="13"/>
      <c r="W4" s="7"/>
      <c r="X4" s="7"/>
      <c r="Y4" s="7"/>
      <c r="Z4" s="7"/>
      <c r="AA4" s="7"/>
      <c r="AB4" s="7"/>
      <c r="AC4" s="7"/>
      <c r="AD4" s="7"/>
      <c r="AE4" s="7"/>
      <c r="AF4" s="7"/>
      <c r="AG4" s="7"/>
      <c r="AH4" s="7"/>
      <c r="AI4" s="7"/>
      <c r="AJ4" s="7" t="s">
        <v>174</v>
      </c>
      <c r="AK4" s="8"/>
      <c r="AL4" s="7"/>
      <c r="AM4" s="7"/>
      <c r="AN4" s="149"/>
      <c r="AO4" s="150"/>
      <c r="AP4" s="150"/>
      <c r="AQ4" s="150"/>
      <c r="AR4" s="150"/>
      <c r="AS4" s="150"/>
      <c r="AT4" s="150"/>
      <c r="AU4" s="150"/>
      <c r="AV4" s="150"/>
      <c r="AW4" s="150"/>
      <c r="AX4" s="151"/>
      <c r="AY4" s="7"/>
      <c r="AZ4" s="7"/>
      <c r="BA4" s="7"/>
      <c r="BB4" s="7"/>
      <c r="BC4" s="7"/>
      <c r="BD4" s="8"/>
      <c r="BE4" s="7"/>
      <c r="BF4" s="7"/>
      <c r="BG4" s="7"/>
      <c r="BH4" s="7"/>
      <c r="BI4" s="7"/>
      <c r="BJ4" s="7"/>
      <c r="BK4" s="7"/>
      <c r="BL4" s="7"/>
      <c r="BM4" s="7"/>
      <c r="BN4" s="7"/>
      <c r="BO4" s="7"/>
      <c r="BP4" s="7"/>
      <c r="BQ4" s="11"/>
      <c r="BR4" s="223"/>
      <c r="BS4" s="7"/>
      <c r="BT4" s="7"/>
      <c r="BU4" s="7"/>
    </row>
    <row r="5" spans="1:73" ht="13.5" customHeight="1">
      <c r="A5" s="7"/>
      <c r="B5" s="130"/>
      <c r="C5" s="148"/>
      <c r="D5" s="148"/>
      <c r="E5" s="791" t="s">
        <v>161</v>
      </c>
      <c r="F5" s="792"/>
      <c r="G5" s="792"/>
      <c r="H5" s="792"/>
      <c r="I5" s="792"/>
      <c r="J5" s="792"/>
      <c r="K5" s="792"/>
      <c r="L5" s="792"/>
      <c r="M5" s="792"/>
      <c r="N5" s="792"/>
      <c r="O5" s="793"/>
      <c r="P5" s="148"/>
      <c r="Q5" s="148"/>
      <c r="R5" s="148"/>
      <c r="S5" s="7"/>
      <c r="T5" s="8"/>
      <c r="U5" s="18"/>
      <c r="V5" s="19"/>
      <c r="W5" s="20" t="s">
        <v>4</v>
      </c>
      <c r="X5" s="21" t="s">
        <v>39</v>
      </c>
      <c r="Y5" s="21"/>
      <c r="Z5" s="4"/>
      <c r="AA5" s="7"/>
      <c r="AB5" s="22"/>
      <c r="AC5" s="23"/>
      <c r="AD5" s="24" t="s">
        <v>40</v>
      </c>
      <c r="AE5" s="3"/>
      <c r="AF5" s="25"/>
      <c r="AG5" s="26"/>
      <c r="AH5" s="7"/>
      <c r="AI5" s="7"/>
      <c r="AJ5" s="7"/>
      <c r="AK5" s="130"/>
      <c r="AL5" s="148"/>
      <c r="AM5" s="148"/>
      <c r="AN5" s="791" t="s">
        <v>165</v>
      </c>
      <c r="AO5" s="792"/>
      <c r="AP5" s="792"/>
      <c r="AQ5" s="792"/>
      <c r="AR5" s="792"/>
      <c r="AS5" s="792"/>
      <c r="AT5" s="792"/>
      <c r="AU5" s="792"/>
      <c r="AV5" s="792"/>
      <c r="AW5" s="792"/>
      <c r="AX5" s="793"/>
      <c r="AY5" s="148"/>
      <c r="AZ5" s="148"/>
      <c r="BA5" s="148"/>
      <c r="BB5" s="7"/>
      <c r="BC5" s="7"/>
      <c r="BD5" s="12"/>
      <c r="BE5" s="13"/>
      <c r="BF5" s="7"/>
      <c r="BG5" s="7"/>
      <c r="BH5" s="7"/>
      <c r="BI5" s="7"/>
      <c r="BJ5" s="7"/>
      <c r="BK5" s="7"/>
      <c r="BL5" s="7"/>
      <c r="BM5" s="7"/>
      <c r="BN5" s="7"/>
      <c r="BO5" s="7"/>
      <c r="BP5" s="7"/>
      <c r="BQ5" s="7"/>
      <c r="BR5" s="7"/>
      <c r="BS5" s="7"/>
      <c r="BT5" s="7"/>
      <c r="BU5" s="7"/>
    </row>
    <row r="6" spans="1:73" ht="13.5" customHeight="1">
      <c r="A6" s="7"/>
      <c r="B6" s="130"/>
      <c r="C6" s="148"/>
      <c r="D6" s="148"/>
      <c r="E6" s="156"/>
      <c r="F6" s="148"/>
      <c r="G6" s="148"/>
      <c r="H6" s="148"/>
      <c r="I6" s="148"/>
      <c r="J6" s="148"/>
      <c r="K6" s="148"/>
      <c r="L6" s="148"/>
      <c r="M6" s="148"/>
      <c r="N6" s="148"/>
      <c r="O6" s="157"/>
      <c r="P6" s="148"/>
      <c r="Q6" s="148"/>
      <c r="R6" s="148"/>
      <c r="S6" s="7"/>
      <c r="T6" s="8"/>
      <c r="U6" s="30" t="s">
        <v>5</v>
      </c>
      <c r="V6" s="31"/>
      <c r="W6" s="32"/>
      <c r="X6" s="6" t="s">
        <v>6</v>
      </c>
      <c r="Y6" s="6" t="s">
        <v>7</v>
      </c>
      <c r="Z6" s="33" t="s">
        <v>8</v>
      </c>
      <c r="AA6" s="7"/>
      <c r="AB6" s="787" t="s">
        <v>9</v>
      </c>
      <c r="AC6" s="749"/>
      <c r="AD6" s="750"/>
      <c r="AE6" s="794" t="s">
        <v>10</v>
      </c>
      <c r="AF6" s="795"/>
      <c r="AG6" s="33" t="s">
        <v>11</v>
      </c>
      <c r="AH6" s="7"/>
      <c r="AI6" s="7"/>
      <c r="AJ6" s="7"/>
      <c r="AK6" s="130"/>
      <c r="AL6" s="148"/>
      <c r="AM6" s="148"/>
      <c r="AN6" s="156"/>
      <c r="AO6" s="148"/>
      <c r="AP6" s="148"/>
      <c r="AQ6" s="148"/>
      <c r="AR6" s="148"/>
      <c r="AS6" s="148"/>
      <c r="AT6" s="148"/>
      <c r="AU6" s="148"/>
      <c r="AV6" s="148"/>
      <c r="AW6" s="148"/>
      <c r="AX6" s="157"/>
      <c r="AY6" s="148"/>
      <c r="AZ6" s="148"/>
      <c r="BA6" s="148"/>
      <c r="BB6" s="7"/>
      <c r="BC6" s="7"/>
      <c r="BD6" s="178" t="s">
        <v>274</v>
      </c>
      <c r="BE6" s="41"/>
      <c r="BF6" s="41"/>
      <c r="BG6" s="41"/>
      <c r="BH6" s="41"/>
      <c r="BI6" s="41"/>
      <c r="BJ6" s="41"/>
      <c r="BK6" s="41"/>
      <c r="BL6" s="41"/>
      <c r="BM6" s="41"/>
      <c r="BN6" s="41"/>
      <c r="BO6" s="41"/>
      <c r="BP6" s="41"/>
      <c r="BQ6" s="41"/>
      <c r="BR6" s="41"/>
      <c r="BS6" s="41"/>
      <c r="BT6" s="41"/>
      <c r="BU6" s="41"/>
    </row>
    <row r="7" spans="1:73" ht="13.5" customHeight="1">
      <c r="A7" s="7"/>
      <c r="B7" s="130"/>
      <c r="C7" s="148"/>
      <c r="D7" s="148"/>
      <c r="E7" s="791" t="s">
        <v>427</v>
      </c>
      <c r="F7" s="792"/>
      <c r="G7" s="792"/>
      <c r="H7" s="792"/>
      <c r="I7" s="792"/>
      <c r="J7" s="792"/>
      <c r="K7" s="792"/>
      <c r="L7" s="792"/>
      <c r="M7" s="792"/>
      <c r="N7" s="792"/>
      <c r="O7" s="793"/>
      <c r="P7" s="148"/>
      <c r="Q7" s="148"/>
      <c r="R7" s="148"/>
      <c r="S7" s="7"/>
      <c r="T7" s="8"/>
      <c r="U7" s="34"/>
      <c r="V7" s="637">
        <v>45748</v>
      </c>
      <c r="W7" s="638"/>
      <c r="X7" s="135"/>
      <c r="Y7" s="135"/>
      <c r="Z7" s="35">
        <f t="shared" ref="Z7:Z19" si="0">X7+Y7</f>
        <v>0</v>
      </c>
      <c r="AA7" s="7"/>
      <c r="AB7" s="645"/>
      <c r="AC7" s="646"/>
      <c r="AD7" s="647"/>
      <c r="AE7" s="635"/>
      <c r="AF7" s="636"/>
      <c r="AG7" s="136"/>
      <c r="AH7" s="7"/>
      <c r="AI7" s="7"/>
      <c r="AJ7" s="7"/>
      <c r="AK7" s="130"/>
      <c r="AL7" s="148"/>
      <c r="AM7" s="148"/>
      <c r="AN7" s="791" t="s">
        <v>427</v>
      </c>
      <c r="AO7" s="792"/>
      <c r="AP7" s="792"/>
      <c r="AQ7" s="792"/>
      <c r="AR7" s="792"/>
      <c r="AS7" s="792"/>
      <c r="AT7" s="792"/>
      <c r="AU7" s="792"/>
      <c r="AV7" s="792"/>
      <c r="AW7" s="792"/>
      <c r="AX7" s="793"/>
      <c r="AY7" s="148"/>
      <c r="AZ7" s="148"/>
      <c r="BA7" s="148"/>
      <c r="BB7" s="7"/>
      <c r="BC7" s="7"/>
      <c r="BD7" s="41"/>
      <c r="BE7" s="41"/>
      <c r="BF7" s="41"/>
      <c r="BG7" s="41"/>
      <c r="BH7" s="41"/>
      <c r="BI7" s="41"/>
      <c r="BJ7" s="41"/>
      <c r="BK7" s="41"/>
      <c r="BL7" s="41"/>
      <c r="BM7" s="41"/>
      <c r="BN7" s="41"/>
      <c r="BO7" s="41"/>
      <c r="BP7" s="41"/>
      <c r="BQ7" s="41"/>
      <c r="BR7" s="41"/>
      <c r="BS7" s="41"/>
      <c r="BT7" s="41"/>
      <c r="BU7" s="41"/>
    </row>
    <row r="8" spans="1:73" ht="13.5" customHeight="1">
      <c r="A8" s="7"/>
      <c r="B8" s="8"/>
      <c r="C8" s="7"/>
      <c r="D8" s="7"/>
      <c r="E8" s="788" t="s">
        <v>428</v>
      </c>
      <c r="F8" s="789"/>
      <c r="G8" s="789"/>
      <c r="H8" s="789"/>
      <c r="I8" s="789"/>
      <c r="J8" s="789"/>
      <c r="K8" s="789"/>
      <c r="L8" s="789"/>
      <c r="M8" s="789"/>
      <c r="N8" s="789"/>
      <c r="O8" s="790"/>
      <c r="P8" s="7"/>
      <c r="Q8" s="7"/>
      <c r="R8" s="7"/>
      <c r="S8" s="7"/>
      <c r="T8" s="8"/>
      <c r="U8" s="36"/>
      <c r="V8" s="436"/>
      <c r="W8" s="437" t="s">
        <v>73</v>
      </c>
      <c r="X8" s="135"/>
      <c r="Y8" s="135"/>
      <c r="Z8" s="35">
        <f t="shared" si="0"/>
        <v>0</v>
      </c>
      <c r="AA8" s="7"/>
      <c r="AB8" s="645"/>
      <c r="AC8" s="646"/>
      <c r="AD8" s="647"/>
      <c r="AE8" s="635"/>
      <c r="AF8" s="636"/>
      <c r="AG8" s="136"/>
      <c r="AH8" s="7"/>
      <c r="AI8" s="7"/>
      <c r="AJ8" s="7"/>
      <c r="AK8" s="8"/>
      <c r="AL8" s="7"/>
      <c r="AM8" s="7"/>
      <c r="AN8" s="788" t="s">
        <v>428</v>
      </c>
      <c r="AO8" s="789"/>
      <c r="AP8" s="789"/>
      <c r="AQ8" s="789"/>
      <c r="AR8" s="789"/>
      <c r="AS8" s="789"/>
      <c r="AT8" s="789"/>
      <c r="AU8" s="789"/>
      <c r="AV8" s="789"/>
      <c r="AW8" s="789"/>
      <c r="AX8" s="790"/>
      <c r="AY8" s="7"/>
      <c r="AZ8" s="7"/>
      <c r="BA8" s="7"/>
      <c r="BB8" s="7"/>
      <c r="BC8" s="7"/>
      <c r="BD8" s="41"/>
      <c r="BE8" s="825"/>
      <c r="BF8" s="826"/>
      <c r="BG8" s="826"/>
      <c r="BH8" s="826"/>
      <c r="BI8" s="826"/>
      <c r="BJ8" s="826"/>
      <c r="BK8" s="826"/>
      <c r="BL8" s="826"/>
      <c r="BM8" s="826"/>
      <c r="BN8" s="827"/>
      <c r="BO8" s="773" t="s">
        <v>109</v>
      </c>
      <c r="BP8" s="813"/>
      <c r="BQ8" s="813"/>
      <c r="BR8" s="813"/>
      <c r="BS8" s="813"/>
      <c r="BT8" s="814"/>
      <c r="BU8" s="7"/>
    </row>
    <row r="9" spans="1:73" ht="13.5" customHeight="1" thickBot="1">
      <c r="A9" s="7"/>
      <c r="B9" s="8"/>
      <c r="C9" s="7"/>
      <c r="D9" s="7"/>
      <c r="E9" s="152"/>
      <c r="F9" s="153"/>
      <c r="G9" s="153"/>
      <c r="H9" s="153"/>
      <c r="I9" s="153"/>
      <c r="J9" s="153"/>
      <c r="K9" s="154"/>
      <c r="L9" s="153"/>
      <c r="M9" s="153"/>
      <c r="N9" s="153"/>
      <c r="O9" s="155"/>
      <c r="P9" s="7"/>
      <c r="Q9" s="7"/>
      <c r="R9" s="7"/>
      <c r="S9" s="7"/>
      <c r="T9" s="8"/>
      <c r="U9" s="36"/>
      <c r="V9" s="436"/>
      <c r="W9" s="437" t="s">
        <v>74</v>
      </c>
      <c r="X9" s="135"/>
      <c r="Y9" s="135"/>
      <c r="Z9" s="35">
        <f t="shared" si="0"/>
        <v>0</v>
      </c>
      <c r="AA9" s="7"/>
      <c r="AB9" s="645"/>
      <c r="AC9" s="646"/>
      <c r="AD9" s="647"/>
      <c r="AE9" s="635"/>
      <c r="AF9" s="636"/>
      <c r="AG9" s="136"/>
      <c r="AH9" s="7"/>
      <c r="AI9" s="7"/>
      <c r="AJ9" s="7"/>
      <c r="AK9" s="8"/>
      <c r="AL9" s="7"/>
      <c r="AM9" s="7"/>
      <c r="AN9" s="152"/>
      <c r="AO9" s="153"/>
      <c r="AP9" s="153"/>
      <c r="AQ9" s="153"/>
      <c r="AR9" s="153"/>
      <c r="AS9" s="153"/>
      <c r="AT9" s="154"/>
      <c r="AU9" s="153"/>
      <c r="AV9" s="153"/>
      <c r="AW9" s="153"/>
      <c r="AX9" s="155"/>
      <c r="AY9" s="7"/>
      <c r="AZ9" s="7"/>
      <c r="BA9" s="7"/>
      <c r="BB9" s="7"/>
      <c r="BC9" s="7"/>
      <c r="BD9" s="41"/>
      <c r="BE9" s="828"/>
      <c r="BF9" s="829"/>
      <c r="BG9" s="829"/>
      <c r="BH9" s="829"/>
      <c r="BI9" s="829"/>
      <c r="BJ9" s="829"/>
      <c r="BK9" s="829"/>
      <c r="BL9" s="829"/>
      <c r="BM9" s="829"/>
      <c r="BN9" s="830"/>
      <c r="BO9" s="798" t="s">
        <v>145</v>
      </c>
      <c r="BP9" s="799"/>
      <c r="BQ9" s="800"/>
      <c r="BR9" s="871" t="s">
        <v>108</v>
      </c>
      <c r="BS9" s="872"/>
      <c r="BT9" s="873"/>
      <c r="BU9" s="7"/>
    </row>
    <row r="10" spans="1:73" ht="13.5" customHeight="1">
      <c r="A10" s="7"/>
      <c r="B10" s="796" t="s">
        <v>153</v>
      </c>
      <c r="C10" s="797"/>
      <c r="D10" s="797"/>
      <c r="E10" s="797"/>
      <c r="F10" s="797"/>
      <c r="G10" s="797"/>
      <c r="H10" s="797"/>
      <c r="I10" s="797"/>
      <c r="J10" s="797"/>
      <c r="K10" s="797"/>
      <c r="L10" s="797"/>
      <c r="M10" s="797"/>
      <c r="N10" s="797"/>
      <c r="O10" s="797"/>
      <c r="P10" s="7"/>
      <c r="Q10" s="7"/>
      <c r="R10" s="7"/>
      <c r="S10" s="7"/>
      <c r="T10" s="8"/>
      <c r="U10" s="441" t="s">
        <v>430</v>
      </c>
      <c r="V10" s="436"/>
      <c r="W10" s="437" t="s">
        <v>75</v>
      </c>
      <c r="X10" s="135"/>
      <c r="Y10" s="135"/>
      <c r="Z10" s="35">
        <f t="shared" si="0"/>
        <v>0</v>
      </c>
      <c r="AA10" s="7"/>
      <c r="AB10" s="645"/>
      <c r="AC10" s="646"/>
      <c r="AD10" s="647"/>
      <c r="AE10" s="635"/>
      <c r="AF10" s="636"/>
      <c r="AG10" s="136"/>
      <c r="AH10" s="7"/>
      <c r="AI10" s="7"/>
      <c r="AJ10" s="7"/>
      <c r="AK10" s="8"/>
      <c r="AL10" s="7"/>
      <c r="AM10" s="7"/>
      <c r="AN10" s="7"/>
      <c r="AO10" s="7"/>
      <c r="AP10" s="7"/>
      <c r="AQ10" s="7"/>
      <c r="AR10" s="7"/>
      <c r="AS10" s="7"/>
      <c r="AT10" s="10"/>
      <c r="AU10" s="7"/>
      <c r="AV10" s="7"/>
      <c r="AW10" s="7"/>
      <c r="AX10" s="7"/>
      <c r="AY10" s="7"/>
      <c r="AZ10" s="7"/>
      <c r="BA10" s="7"/>
      <c r="BB10" s="7"/>
      <c r="BC10" s="7"/>
      <c r="BD10" s="41"/>
      <c r="BE10" s="242" t="s">
        <v>28</v>
      </c>
      <c r="BF10" s="38"/>
      <c r="BG10" s="38"/>
      <c r="BH10" s="38"/>
      <c r="BI10" s="38"/>
      <c r="BJ10" s="40"/>
      <c r="BK10" s="821"/>
      <c r="BL10" s="822"/>
      <c r="BM10" s="38" t="s">
        <v>29</v>
      </c>
      <c r="BN10" s="38"/>
      <c r="BO10" s="181"/>
      <c r="BP10" s="244"/>
      <c r="BQ10" s="38" t="s">
        <v>13</v>
      </c>
      <c r="BR10" s="243"/>
      <c r="BS10" s="246" t="str">
        <f>IF(BP10="","",100-BP10)</f>
        <v/>
      </c>
      <c r="BT10" s="182" t="s">
        <v>13</v>
      </c>
      <c r="BU10" s="7"/>
    </row>
    <row r="11" spans="1:73" ht="13.5" customHeight="1">
      <c r="A11" s="7"/>
      <c r="B11" s="797"/>
      <c r="C11" s="797"/>
      <c r="D11" s="797"/>
      <c r="E11" s="797"/>
      <c r="F11" s="797"/>
      <c r="G11" s="797"/>
      <c r="H11" s="797"/>
      <c r="I11" s="797"/>
      <c r="J11" s="797"/>
      <c r="K11" s="797"/>
      <c r="L11" s="797"/>
      <c r="M11" s="797"/>
      <c r="N11" s="797"/>
      <c r="O11" s="797"/>
      <c r="P11" s="7"/>
      <c r="Q11" s="7"/>
      <c r="R11" s="7"/>
      <c r="S11" s="7"/>
      <c r="T11" s="8"/>
      <c r="U11" s="36"/>
      <c r="V11" s="436"/>
      <c r="W11" s="437" t="s">
        <v>76</v>
      </c>
      <c r="X11" s="135"/>
      <c r="Y11" s="135"/>
      <c r="Z11" s="35">
        <f t="shared" si="0"/>
        <v>0</v>
      </c>
      <c r="AA11" s="7"/>
      <c r="AB11" s="645"/>
      <c r="AC11" s="646"/>
      <c r="AD11" s="647"/>
      <c r="AE11" s="635"/>
      <c r="AF11" s="636"/>
      <c r="AG11" s="136"/>
      <c r="AH11" s="7"/>
      <c r="AI11" s="7"/>
      <c r="AJ11" s="7"/>
      <c r="AK11" s="120" t="s">
        <v>166</v>
      </c>
      <c r="AL11" s="7"/>
      <c r="AM11" s="7"/>
      <c r="AN11" s="7"/>
      <c r="AO11" s="7"/>
      <c r="AP11" s="7"/>
      <c r="AQ11" s="7"/>
      <c r="AR11" s="7"/>
      <c r="AS11" s="7"/>
      <c r="AT11" s="10"/>
      <c r="AU11" s="7"/>
      <c r="AV11" s="7"/>
      <c r="AW11" s="7"/>
      <c r="AX11" s="7"/>
      <c r="AY11" s="7"/>
      <c r="AZ11" s="7"/>
      <c r="BA11" s="7"/>
      <c r="BB11" s="7"/>
      <c r="BC11" s="7"/>
      <c r="BD11" s="41"/>
      <c r="BE11" s="224" t="s">
        <v>30</v>
      </c>
      <c r="BF11" s="225"/>
      <c r="BG11" s="225"/>
      <c r="BH11" s="225"/>
      <c r="BI11" s="225"/>
      <c r="BJ11" s="100"/>
      <c r="BK11" s="652"/>
      <c r="BL11" s="653"/>
      <c r="BM11" s="225" t="s">
        <v>29</v>
      </c>
      <c r="BN11" s="225"/>
      <c r="BO11" s="226"/>
      <c r="BP11" s="245"/>
      <c r="BQ11" s="225" t="s">
        <v>13</v>
      </c>
      <c r="BR11" s="79"/>
      <c r="BS11" s="247" t="str">
        <f>IF(BP11="","",100-BP11)</f>
        <v/>
      </c>
      <c r="BT11" s="227" t="s">
        <v>13</v>
      </c>
      <c r="BU11" s="7"/>
    </row>
    <row r="12" spans="1:73" ht="13.5" customHeight="1">
      <c r="A12" s="7"/>
      <c r="B12" s="37" t="s">
        <v>41</v>
      </c>
      <c r="C12" s="38"/>
      <c r="D12" s="38"/>
      <c r="E12" s="38"/>
      <c r="F12" s="38"/>
      <c r="G12" s="39"/>
      <c r="H12" s="38"/>
      <c r="I12" s="40"/>
      <c r="J12" s="41"/>
      <c r="K12" s="37" t="s">
        <v>3</v>
      </c>
      <c r="L12" s="38"/>
      <c r="M12" s="38"/>
      <c r="N12" s="38"/>
      <c r="O12" s="38"/>
      <c r="P12" s="38"/>
      <c r="Q12" s="38"/>
      <c r="R12" s="40"/>
      <c r="S12" s="7"/>
      <c r="T12" s="8"/>
      <c r="U12" s="441"/>
      <c r="V12" s="438"/>
      <c r="W12" s="437" t="s">
        <v>77</v>
      </c>
      <c r="X12" s="135"/>
      <c r="Y12" s="135"/>
      <c r="Z12" s="35">
        <f t="shared" si="0"/>
        <v>0</v>
      </c>
      <c r="AA12" s="7"/>
      <c r="AB12" s="645"/>
      <c r="AC12" s="646"/>
      <c r="AD12" s="647"/>
      <c r="AE12" s="635"/>
      <c r="AF12" s="636"/>
      <c r="AG12" s="136"/>
      <c r="AH12" s="7"/>
      <c r="AI12" s="7"/>
      <c r="AJ12" s="7"/>
      <c r="AK12" s="8"/>
      <c r="AL12" s="7"/>
      <c r="AM12" s="7"/>
      <c r="AN12" s="7"/>
      <c r="AO12" s="7"/>
      <c r="AP12" s="7"/>
      <c r="AQ12" s="7"/>
      <c r="AR12" s="7"/>
      <c r="AS12" s="7"/>
      <c r="AT12" s="10"/>
      <c r="AU12" s="7"/>
      <c r="AV12" s="7"/>
      <c r="AW12" s="7"/>
      <c r="AX12" s="7"/>
      <c r="AY12" s="7"/>
      <c r="AZ12" s="7"/>
      <c r="BA12" s="7"/>
      <c r="BB12" s="7"/>
      <c r="BC12" s="7"/>
      <c r="BD12" s="228"/>
      <c r="BE12" s="41"/>
      <c r="BF12" s="41"/>
      <c r="BG12" s="41"/>
      <c r="BH12" s="41"/>
      <c r="BI12" s="41"/>
      <c r="BJ12" s="41"/>
      <c r="BK12" s="41"/>
      <c r="BL12" s="41"/>
      <c r="BM12" s="41"/>
      <c r="BN12" s="41"/>
      <c r="BO12" s="41"/>
      <c r="BP12" s="41"/>
      <c r="BQ12" s="41"/>
      <c r="BR12" s="41"/>
      <c r="BS12" s="41"/>
      <c r="BT12" s="41"/>
      <c r="BU12" s="41"/>
    </row>
    <row r="13" spans="1:73" ht="13.5" customHeight="1">
      <c r="A13" s="7"/>
      <c r="B13" s="42" t="s">
        <v>42</v>
      </c>
      <c r="C13" s="734"/>
      <c r="D13" s="734"/>
      <c r="E13" s="734"/>
      <c r="F13" s="43" t="s">
        <v>43</v>
      </c>
      <c r="G13" s="734"/>
      <c r="H13" s="734"/>
      <c r="I13" s="735"/>
      <c r="J13" s="7"/>
      <c r="K13" s="733"/>
      <c r="L13" s="734"/>
      <c r="M13" s="734"/>
      <c r="N13" s="734"/>
      <c r="O13" s="734"/>
      <c r="P13" s="734"/>
      <c r="Q13" s="734"/>
      <c r="R13" s="735"/>
      <c r="S13" s="7"/>
      <c r="T13" s="8"/>
      <c r="U13" s="36" t="s">
        <v>18</v>
      </c>
      <c r="V13" s="436"/>
      <c r="W13" s="437" t="s">
        <v>17</v>
      </c>
      <c r="X13" s="135"/>
      <c r="Y13" s="135"/>
      <c r="Z13" s="35">
        <f t="shared" si="0"/>
        <v>0</v>
      </c>
      <c r="AA13" s="7"/>
      <c r="AB13" s="645"/>
      <c r="AC13" s="646"/>
      <c r="AD13" s="647"/>
      <c r="AE13" s="635"/>
      <c r="AF13" s="636"/>
      <c r="AG13" s="136"/>
      <c r="AH13" s="7"/>
      <c r="AI13" s="7"/>
      <c r="AJ13" s="7"/>
      <c r="AK13" s="37" t="s">
        <v>41</v>
      </c>
      <c r="AL13" s="38"/>
      <c r="AM13" s="38"/>
      <c r="AN13" s="38"/>
      <c r="AO13" s="38"/>
      <c r="AP13" s="39"/>
      <c r="AQ13" s="38"/>
      <c r="AR13" s="40"/>
      <c r="AS13" s="41"/>
      <c r="AT13" s="37" t="s">
        <v>3</v>
      </c>
      <c r="AU13" s="38"/>
      <c r="AV13" s="38"/>
      <c r="AW13" s="38"/>
      <c r="AX13" s="38"/>
      <c r="AY13" s="38"/>
      <c r="AZ13" s="38"/>
      <c r="BA13" s="40"/>
      <c r="BB13" s="7"/>
      <c r="BC13" s="7"/>
      <c r="BD13" s="8"/>
      <c r="BE13" s="7"/>
      <c r="BF13" s="7"/>
      <c r="BG13" s="7"/>
      <c r="BH13" s="7"/>
      <c r="BI13" s="7"/>
      <c r="BJ13" s="7"/>
      <c r="BK13" s="7"/>
      <c r="BL13" s="7"/>
      <c r="BM13" s="7"/>
      <c r="BN13" s="7"/>
      <c r="BO13" s="7"/>
      <c r="BP13" s="7"/>
      <c r="BQ13" s="7"/>
      <c r="BR13" s="7"/>
      <c r="BS13" s="7"/>
      <c r="BT13" s="7"/>
      <c r="BU13" s="41"/>
    </row>
    <row r="14" spans="1:73" ht="13.5" customHeight="1">
      <c r="A14" s="7"/>
      <c r="B14" s="168" t="s">
        <v>44</v>
      </c>
      <c r="C14" s="731"/>
      <c r="D14" s="731"/>
      <c r="E14" s="731"/>
      <c r="F14" s="731"/>
      <c r="G14" s="731"/>
      <c r="H14" s="731"/>
      <c r="I14" s="732"/>
      <c r="J14" s="7"/>
      <c r="K14" s="44" t="s">
        <v>429</v>
      </c>
      <c r="L14" s="7"/>
      <c r="M14" s="7"/>
      <c r="N14" s="7"/>
      <c r="O14" s="7"/>
      <c r="P14" s="7"/>
      <c r="Q14" s="7"/>
      <c r="R14" s="7"/>
      <c r="S14" s="7"/>
      <c r="T14" s="8"/>
      <c r="U14" s="36"/>
      <c r="V14" s="436"/>
      <c r="W14" s="437" t="s">
        <v>19</v>
      </c>
      <c r="X14" s="135"/>
      <c r="Y14" s="135"/>
      <c r="Z14" s="35">
        <f t="shared" si="0"/>
        <v>0</v>
      </c>
      <c r="AA14" s="7"/>
      <c r="AB14" s="645"/>
      <c r="AC14" s="646"/>
      <c r="AD14" s="647"/>
      <c r="AE14" s="635"/>
      <c r="AF14" s="636"/>
      <c r="AG14" s="136"/>
      <c r="AH14" s="7"/>
      <c r="AI14" s="7"/>
      <c r="AJ14" s="7"/>
      <c r="AK14" s="42" t="s">
        <v>42</v>
      </c>
      <c r="AL14" s="815">
        <f>C13</f>
        <v>0</v>
      </c>
      <c r="AM14" s="815"/>
      <c r="AN14" s="815"/>
      <c r="AO14" s="175" t="s">
        <v>43</v>
      </c>
      <c r="AP14" s="815">
        <f>G13</f>
        <v>0</v>
      </c>
      <c r="AQ14" s="815"/>
      <c r="AR14" s="855"/>
      <c r="AS14" s="7"/>
      <c r="AT14" s="812" t="str">
        <f>IF(K13="","",K13)</f>
        <v/>
      </c>
      <c r="AU14" s="749"/>
      <c r="AV14" s="749"/>
      <c r="AW14" s="749"/>
      <c r="AX14" s="749"/>
      <c r="AY14" s="749"/>
      <c r="AZ14" s="749"/>
      <c r="BA14" s="750"/>
      <c r="BB14" s="7"/>
      <c r="BC14" s="7"/>
      <c r="BD14" s="178" t="s">
        <v>275</v>
      </c>
      <c r="BE14" s="41"/>
      <c r="BF14" s="41"/>
      <c r="BG14" s="41"/>
      <c r="BH14" s="41"/>
      <c r="BI14" s="229"/>
      <c r="BJ14" s="41"/>
      <c r="BK14" s="41"/>
      <c r="BL14" s="41"/>
      <c r="BM14" s="41"/>
      <c r="BN14" s="41"/>
      <c r="BO14" s="41"/>
      <c r="BP14" s="41"/>
      <c r="BQ14" s="41"/>
      <c r="BR14" s="41"/>
      <c r="BS14" s="7"/>
      <c r="BT14" s="7"/>
      <c r="BU14" s="7"/>
    </row>
    <row r="15" spans="1:73" ht="13.5" customHeight="1">
      <c r="A15" s="7"/>
      <c r="B15" s="8"/>
      <c r="C15" s="7"/>
      <c r="D15" s="7"/>
      <c r="E15" s="7"/>
      <c r="F15" s="7"/>
      <c r="G15" s="7"/>
      <c r="H15" s="7"/>
      <c r="I15" s="7"/>
      <c r="J15" s="7"/>
      <c r="K15" s="10"/>
      <c r="L15" s="7"/>
      <c r="M15" s="7"/>
      <c r="N15" s="7"/>
      <c r="O15" s="7"/>
      <c r="P15" s="7"/>
      <c r="Q15" s="7"/>
      <c r="R15" s="7"/>
      <c r="S15" s="7"/>
      <c r="T15" s="8"/>
      <c r="U15" s="36"/>
      <c r="V15" s="436"/>
      <c r="W15" s="437" t="s">
        <v>20</v>
      </c>
      <c r="X15" s="135"/>
      <c r="Y15" s="135"/>
      <c r="Z15" s="35">
        <f t="shared" si="0"/>
        <v>0</v>
      </c>
      <c r="AA15" s="7"/>
      <c r="AB15" s="645"/>
      <c r="AC15" s="646"/>
      <c r="AD15" s="647"/>
      <c r="AE15" s="635"/>
      <c r="AF15" s="636"/>
      <c r="AG15" s="136"/>
      <c r="AH15" s="7"/>
      <c r="AI15" s="7"/>
      <c r="AJ15" s="7"/>
      <c r="AK15" s="168" t="s">
        <v>44</v>
      </c>
      <c r="AL15" s="809">
        <f>C14</f>
        <v>0</v>
      </c>
      <c r="AM15" s="809"/>
      <c r="AN15" s="809"/>
      <c r="AO15" s="809"/>
      <c r="AP15" s="809"/>
      <c r="AQ15" s="809"/>
      <c r="AR15" s="810"/>
      <c r="AS15" s="7"/>
      <c r="AT15" s="44"/>
      <c r="AU15" s="7"/>
      <c r="AV15" s="7"/>
      <c r="AW15" s="7"/>
      <c r="AX15" s="7"/>
      <c r="AY15" s="7"/>
      <c r="AZ15" s="7"/>
      <c r="BA15" s="7"/>
      <c r="BB15" s="7"/>
      <c r="BC15" s="7"/>
      <c r="BD15" s="41"/>
      <c r="BE15" s="223"/>
      <c r="BF15" s="7"/>
      <c r="BG15" s="230"/>
      <c r="BH15" s="41"/>
      <c r="BI15" s="7"/>
      <c r="BJ15" s="7"/>
      <c r="BK15" s="7"/>
      <c r="BL15" s="231"/>
      <c r="BM15" s="7"/>
      <c r="BN15" s="230"/>
      <c r="BO15" s="7"/>
      <c r="BP15" s="7"/>
      <c r="BQ15" s="7"/>
      <c r="BR15" s="7"/>
      <c r="BS15" s="7"/>
      <c r="BT15" s="7"/>
      <c r="BU15" s="7"/>
    </row>
    <row r="16" spans="1:73" ht="13.5" customHeight="1">
      <c r="A16" s="7"/>
      <c r="B16" s="45" t="s">
        <v>15</v>
      </c>
      <c r="C16" s="124" t="s">
        <v>16</v>
      </c>
      <c r="D16" s="14"/>
      <c r="E16" s="14"/>
      <c r="F16" s="14"/>
      <c r="G16" s="14"/>
      <c r="H16" s="14"/>
      <c r="I16" s="14"/>
      <c r="J16" s="14"/>
      <c r="K16" s="46"/>
      <c r="L16" s="14"/>
      <c r="M16" s="14"/>
      <c r="N16" s="47"/>
      <c r="O16" s="14"/>
      <c r="P16" s="14"/>
      <c r="Q16" s="14"/>
      <c r="R16" s="15"/>
      <c r="S16" s="7"/>
      <c r="T16" s="8"/>
      <c r="U16" s="36" t="s">
        <v>21</v>
      </c>
      <c r="V16" s="637">
        <v>46023</v>
      </c>
      <c r="W16" s="638"/>
      <c r="X16" s="135"/>
      <c r="Y16" s="135"/>
      <c r="Z16" s="35">
        <f t="shared" si="0"/>
        <v>0</v>
      </c>
      <c r="AA16" s="7"/>
      <c r="AB16" s="645"/>
      <c r="AC16" s="646"/>
      <c r="AD16" s="647"/>
      <c r="AE16" s="635"/>
      <c r="AF16" s="636"/>
      <c r="AG16" s="136"/>
      <c r="AH16" s="7"/>
      <c r="AI16" s="7"/>
      <c r="AJ16" s="7"/>
      <c r="AK16" s="850" t="s">
        <v>168</v>
      </c>
      <c r="AL16" s="851"/>
      <c r="AM16" s="851"/>
      <c r="AN16" s="851"/>
      <c r="AO16" s="851"/>
      <c r="AP16" s="851"/>
      <c r="AQ16" s="851"/>
      <c r="AR16" s="851"/>
      <c r="AS16" s="7"/>
      <c r="AT16" s="44"/>
      <c r="AU16" s="7"/>
      <c r="AV16" s="7"/>
      <c r="AW16" s="7"/>
      <c r="AX16" s="7"/>
      <c r="AY16" s="7"/>
      <c r="AZ16" s="7"/>
      <c r="BA16" s="7"/>
      <c r="BB16" s="7"/>
      <c r="BC16" s="7"/>
      <c r="BD16" s="232" t="s">
        <v>276</v>
      </c>
      <c r="BE16" s="223"/>
      <c r="BF16" s="7"/>
      <c r="BG16" s="230"/>
      <c r="BH16" s="233"/>
      <c r="BI16" s="7"/>
      <c r="BJ16" s="7"/>
      <c r="BK16" s="7"/>
      <c r="BL16" s="10"/>
      <c r="BM16" s="7"/>
      <c r="BN16" s="7"/>
      <c r="BO16" s="7"/>
      <c r="BP16" s="7"/>
      <c r="BQ16" s="7"/>
      <c r="BR16" s="7"/>
      <c r="BS16" s="7"/>
      <c r="BT16" s="7"/>
      <c r="BU16" s="7"/>
    </row>
    <row r="17" spans="1:73" ht="13.5" customHeight="1">
      <c r="A17" s="7"/>
      <c r="B17" s="16" t="s">
        <v>46</v>
      </c>
      <c r="C17" s="861"/>
      <c r="D17" s="861"/>
      <c r="E17" s="7"/>
      <c r="F17" s="7"/>
      <c r="G17" s="7"/>
      <c r="H17" s="7"/>
      <c r="I17" s="7"/>
      <c r="J17" s="7"/>
      <c r="K17" s="48"/>
      <c r="L17" s="7"/>
      <c r="M17" s="7"/>
      <c r="N17" s="169" t="s">
        <v>45</v>
      </c>
      <c r="O17" s="786"/>
      <c r="P17" s="786"/>
      <c r="Q17" s="786"/>
      <c r="R17" s="49"/>
      <c r="S17" s="7"/>
      <c r="T17" s="8"/>
      <c r="U17" s="53"/>
      <c r="V17" s="436"/>
      <c r="W17" s="437" t="s">
        <v>78</v>
      </c>
      <c r="X17" s="135"/>
      <c r="Y17" s="135"/>
      <c r="Z17" s="35">
        <f t="shared" si="0"/>
        <v>0</v>
      </c>
      <c r="AA17" s="7"/>
      <c r="AB17" s="645"/>
      <c r="AC17" s="646"/>
      <c r="AD17" s="647"/>
      <c r="AE17" s="635"/>
      <c r="AF17" s="636"/>
      <c r="AG17" s="136"/>
      <c r="AH17" s="7"/>
      <c r="AI17" s="7"/>
      <c r="AJ17" s="7"/>
      <c r="AK17" s="852"/>
      <c r="AL17" s="852"/>
      <c r="AM17" s="852"/>
      <c r="AN17" s="852"/>
      <c r="AO17" s="852"/>
      <c r="AP17" s="852"/>
      <c r="AQ17" s="852"/>
      <c r="AR17" s="852"/>
      <c r="AS17" s="7"/>
      <c r="AT17" s="44"/>
      <c r="AU17" s="7"/>
      <c r="AV17" s="7"/>
      <c r="AW17" s="7"/>
      <c r="AX17" s="7"/>
      <c r="AY17" s="7"/>
      <c r="AZ17" s="7"/>
      <c r="BA17" s="7"/>
      <c r="BB17" s="7"/>
      <c r="BC17" s="7"/>
      <c r="BD17" s="609"/>
      <c r="BE17" s="158" t="s">
        <v>431</v>
      </c>
      <c r="BF17" s="7"/>
      <c r="BG17" s="230"/>
      <c r="BH17" s="610"/>
      <c r="BI17" s="7"/>
      <c r="BJ17" s="7"/>
      <c r="BK17" s="7"/>
      <c r="BL17" s="10"/>
      <c r="BM17" s="7"/>
      <c r="BN17" s="7"/>
      <c r="BO17" s="7"/>
      <c r="BP17" s="7"/>
      <c r="BQ17" s="7"/>
      <c r="BR17" s="7"/>
      <c r="BS17" s="7"/>
      <c r="BT17" s="7"/>
      <c r="BU17" s="7"/>
    </row>
    <row r="18" spans="1:73" ht="13.5" customHeight="1">
      <c r="A18" s="7"/>
      <c r="B18" s="16"/>
      <c r="C18" s="744"/>
      <c r="D18" s="744"/>
      <c r="E18" s="744"/>
      <c r="F18" s="744"/>
      <c r="G18" s="744"/>
      <c r="H18" s="744"/>
      <c r="I18" s="744"/>
      <c r="J18" s="744"/>
      <c r="K18" s="744"/>
      <c r="L18" s="744"/>
      <c r="M18" s="745"/>
      <c r="N18" s="50"/>
      <c r="O18" s="51"/>
      <c r="P18" s="51"/>
      <c r="Q18" s="51"/>
      <c r="R18" s="52"/>
      <c r="S18" s="7"/>
      <c r="T18" s="8"/>
      <c r="U18" s="53"/>
      <c r="V18" s="439"/>
      <c r="W18" s="440" t="s">
        <v>79</v>
      </c>
      <c r="X18" s="135"/>
      <c r="Y18" s="135"/>
      <c r="Z18" s="55">
        <f t="shared" si="0"/>
        <v>0</v>
      </c>
      <c r="AA18" s="7"/>
      <c r="AB18" s="759"/>
      <c r="AC18" s="760"/>
      <c r="AD18" s="761"/>
      <c r="AE18" s="635"/>
      <c r="AF18" s="636"/>
      <c r="AG18" s="137"/>
      <c r="AH18" s="7"/>
      <c r="AI18" s="7"/>
      <c r="AJ18" s="7"/>
      <c r="AK18" s="852"/>
      <c r="AL18" s="852"/>
      <c r="AM18" s="852"/>
      <c r="AN18" s="852"/>
      <c r="AO18" s="852"/>
      <c r="AP18" s="852"/>
      <c r="AQ18" s="852"/>
      <c r="AR18" s="852"/>
      <c r="AS18" s="7"/>
      <c r="AT18" s="44"/>
      <c r="AU18" s="7"/>
      <c r="AV18" s="7"/>
      <c r="AW18" s="7"/>
      <c r="AX18" s="7"/>
      <c r="AY18" s="7"/>
      <c r="AZ18" s="7"/>
      <c r="BA18" s="7"/>
      <c r="BB18" s="7"/>
      <c r="BC18" s="7"/>
      <c r="BD18" s="8"/>
      <c r="BE18" s="611" t="s">
        <v>432</v>
      </c>
      <c r="BF18" s="612"/>
      <c r="BG18" s="103"/>
      <c r="BH18" s="612"/>
      <c r="BI18" s="612" t="s">
        <v>433</v>
      </c>
      <c r="BJ18" s="612"/>
      <c r="BK18" s="613" t="s">
        <v>434</v>
      </c>
      <c r="BL18" s="613"/>
      <c r="BM18" s="614"/>
      <c r="BN18" s="7"/>
      <c r="BO18" s="7"/>
      <c r="BP18" s="7"/>
      <c r="BQ18" s="7"/>
      <c r="BR18" s="7"/>
      <c r="BS18" s="7"/>
      <c r="BT18" s="7"/>
      <c r="BU18" s="7"/>
    </row>
    <row r="19" spans="1:73" ht="13.5" customHeight="1">
      <c r="A19" s="7"/>
      <c r="B19" s="54"/>
      <c r="C19" s="746"/>
      <c r="D19" s="746"/>
      <c r="E19" s="746"/>
      <c r="F19" s="746"/>
      <c r="G19" s="746"/>
      <c r="H19" s="746"/>
      <c r="I19" s="746"/>
      <c r="J19" s="746"/>
      <c r="K19" s="746"/>
      <c r="L19" s="746"/>
      <c r="M19" s="747"/>
      <c r="N19" s="169" t="s">
        <v>47</v>
      </c>
      <c r="O19" s="786"/>
      <c r="P19" s="786"/>
      <c r="Q19" s="786"/>
      <c r="R19" s="49"/>
      <c r="S19" s="7"/>
      <c r="T19" s="8"/>
      <c r="U19" s="58" t="s">
        <v>93</v>
      </c>
      <c r="V19" s="59"/>
      <c r="W19" s="60"/>
      <c r="X19" s="61">
        <f>SUM(X7:X18)</f>
        <v>0</v>
      </c>
      <c r="Y19" s="61">
        <f>SUM(Y7:Y18)</f>
        <v>0</v>
      </c>
      <c r="Z19" s="62">
        <f t="shared" si="0"/>
        <v>0</v>
      </c>
      <c r="AA19" s="7"/>
      <c r="AB19" s="642">
        <f>SUM(AB7:AD18)</f>
        <v>0</v>
      </c>
      <c r="AC19" s="643"/>
      <c r="AD19" s="644"/>
      <c r="AE19" s="740">
        <f>SUM(AE7:AF18)</f>
        <v>0</v>
      </c>
      <c r="AF19" s="741"/>
      <c r="AG19" s="62">
        <f>SUM(AG7:AG18)</f>
        <v>0</v>
      </c>
      <c r="AH19" s="7"/>
      <c r="AI19" s="7"/>
      <c r="AJ19" s="7"/>
      <c r="AK19" s="8"/>
      <c r="AL19" s="7"/>
      <c r="AM19" s="7"/>
      <c r="AN19" s="7"/>
      <c r="AO19" s="7"/>
      <c r="AP19" s="7"/>
      <c r="AQ19" s="7"/>
      <c r="AR19" s="7"/>
      <c r="AS19" s="7"/>
      <c r="AT19" s="10"/>
      <c r="AU19" s="7"/>
      <c r="AV19" s="7"/>
      <c r="AW19" s="7"/>
      <c r="AX19" s="7"/>
      <c r="AY19" s="7"/>
      <c r="AZ19" s="7"/>
      <c r="BA19" s="7"/>
      <c r="BB19" s="7"/>
      <c r="BC19" s="7"/>
      <c r="BD19" s="234"/>
      <c r="BE19" s="106" t="s">
        <v>435</v>
      </c>
      <c r="BF19" s="106"/>
      <c r="BG19" s="106"/>
      <c r="BH19" s="106"/>
      <c r="BI19" s="106"/>
      <c r="BJ19" s="235"/>
      <c r="BK19" s="611" t="s">
        <v>436</v>
      </c>
      <c r="BL19" s="612"/>
      <c r="BM19" s="103"/>
      <c r="BN19" s="612" t="s">
        <v>437</v>
      </c>
      <c r="BO19" s="103"/>
      <c r="BP19" s="615"/>
      <c r="BQ19" s="7"/>
      <c r="BR19" s="7"/>
      <c r="BS19" s="7"/>
      <c r="BT19" s="7"/>
      <c r="BU19" s="7"/>
    </row>
    <row r="20" spans="1:73" ht="13.5" customHeight="1">
      <c r="A20" s="7"/>
      <c r="B20" s="56" t="s">
        <v>22</v>
      </c>
      <c r="C20" s="123" t="s">
        <v>1</v>
      </c>
      <c r="D20" s="7"/>
      <c r="E20" s="7"/>
      <c r="F20" s="7"/>
      <c r="G20" s="7"/>
      <c r="H20" s="7"/>
      <c r="I20" s="7"/>
      <c r="J20" s="119" t="s">
        <v>56</v>
      </c>
      <c r="K20" s="57"/>
      <c r="L20" s="7"/>
      <c r="M20" s="7"/>
      <c r="N20" s="7"/>
      <c r="O20" s="7"/>
      <c r="P20" s="7"/>
      <c r="Q20" s="7"/>
      <c r="R20" s="17"/>
      <c r="S20" s="7"/>
      <c r="T20" s="8"/>
      <c r="U20" s="19"/>
      <c r="V20" s="19"/>
      <c r="W20" s="19"/>
      <c r="X20" s="63"/>
      <c r="Y20" s="63"/>
      <c r="Z20" s="64"/>
      <c r="AA20" s="7"/>
      <c r="AB20" s="7"/>
      <c r="AC20" s="7"/>
      <c r="AD20" s="7"/>
      <c r="AE20" s="7"/>
      <c r="AF20" s="7"/>
      <c r="AG20" s="7"/>
      <c r="AH20" s="7"/>
      <c r="AI20" s="7"/>
      <c r="AJ20" s="7"/>
      <c r="AK20" s="45" t="s">
        <v>15</v>
      </c>
      <c r="AL20" s="124" t="s">
        <v>16</v>
      </c>
      <c r="AM20" s="14"/>
      <c r="AN20" s="14"/>
      <c r="AO20" s="14"/>
      <c r="AP20" s="14"/>
      <c r="AQ20" s="14"/>
      <c r="AR20" s="14"/>
      <c r="AS20" s="14"/>
      <c r="AT20" s="46"/>
      <c r="AU20" s="14"/>
      <c r="AV20" s="14"/>
      <c r="AW20" s="47"/>
      <c r="AX20" s="14"/>
      <c r="AY20" s="14"/>
      <c r="AZ20" s="14"/>
      <c r="BA20" s="15"/>
      <c r="BB20" s="7"/>
      <c r="BC20" s="7"/>
      <c r="BD20" s="8"/>
      <c r="BE20" s="96"/>
      <c r="BF20" s="235"/>
      <c r="BG20" s="235"/>
      <c r="BH20" s="235"/>
      <c r="BI20" s="235"/>
      <c r="BJ20" s="235"/>
      <c r="BK20" s="106" t="s">
        <v>173</v>
      </c>
      <c r="BL20" s="96"/>
      <c r="BM20" s="96"/>
      <c r="BN20" s="96"/>
      <c r="BO20" s="7"/>
      <c r="BP20" s="616"/>
      <c r="BQ20" s="41" t="s">
        <v>146</v>
      </c>
      <c r="BR20" s="248"/>
      <c r="BS20" s="41" t="s">
        <v>33</v>
      </c>
      <c r="BT20" s="7"/>
      <c r="BU20" s="7"/>
    </row>
    <row r="21" spans="1:73" ht="13.5" customHeight="1">
      <c r="A21" s="7"/>
      <c r="B21" s="16"/>
      <c r="C21" s="862"/>
      <c r="D21" s="862"/>
      <c r="E21" s="862"/>
      <c r="F21" s="862"/>
      <c r="G21" s="862"/>
      <c r="H21" s="862"/>
      <c r="I21" s="863"/>
      <c r="J21" s="866"/>
      <c r="K21" s="744"/>
      <c r="L21" s="744"/>
      <c r="M21" s="744"/>
      <c r="N21" s="744"/>
      <c r="O21" s="744"/>
      <c r="P21" s="744"/>
      <c r="Q21" s="744"/>
      <c r="R21" s="867"/>
      <c r="S21" s="7"/>
      <c r="T21" s="12"/>
      <c r="U21" s="13" t="s">
        <v>125</v>
      </c>
      <c r="V21" s="13"/>
      <c r="W21" s="7"/>
      <c r="X21" s="7"/>
      <c r="Y21" s="7"/>
      <c r="Z21" s="7"/>
      <c r="AA21" s="7"/>
      <c r="AB21" s="13" t="s">
        <v>126</v>
      </c>
      <c r="AC21" s="7"/>
      <c r="AD21" s="7"/>
      <c r="AE21" s="7"/>
      <c r="AF21" s="7"/>
      <c r="AG21" s="7"/>
      <c r="AH21" s="7"/>
      <c r="AI21" s="7"/>
      <c r="AJ21" s="7"/>
      <c r="AK21" s="16" t="s">
        <v>46</v>
      </c>
      <c r="AL21" s="811">
        <f>C17</f>
        <v>0</v>
      </c>
      <c r="AM21" s="811"/>
      <c r="AN21" s="7"/>
      <c r="AO21" s="7"/>
      <c r="AP21" s="7"/>
      <c r="AQ21" s="7"/>
      <c r="AR21" s="7"/>
      <c r="AS21" s="7"/>
      <c r="AT21" s="10"/>
      <c r="AU21" s="7"/>
      <c r="AV21" s="7"/>
      <c r="AW21" s="169" t="s">
        <v>45</v>
      </c>
      <c r="AX21" s="659">
        <f>O17</f>
        <v>0</v>
      </c>
      <c r="AY21" s="659"/>
      <c r="AZ21" s="659"/>
      <c r="BA21" s="49"/>
      <c r="BB21" s="7"/>
      <c r="BC21" s="7"/>
      <c r="BD21" s="12"/>
      <c r="BE21" s="106" t="s">
        <v>438</v>
      </c>
      <c r="BF21" s="106"/>
      <c r="BG21" s="106"/>
      <c r="BH21" s="106"/>
      <c r="BI21" s="106"/>
      <c r="BJ21" s="235"/>
      <c r="BK21" s="611" t="s">
        <v>439</v>
      </c>
      <c r="BL21" s="612"/>
      <c r="BM21" s="103"/>
      <c r="BN21" s="612" t="s">
        <v>440</v>
      </c>
      <c r="BO21" s="103"/>
      <c r="BP21" s="615"/>
      <c r="BQ21" s="7"/>
      <c r="BR21" s="7"/>
      <c r="BS21" s="7"/>
      <c r="BT21" s="7"/>
      <c r="BU21" s="7"/>
    </row>
    <row r="22" spans="1:73" ht="13.5" customHeight="1">
      <c r="A22" s="7"/>
      <c r="B22" s="56"/>
      <c r="C22" s="864"/>
      <c r="D22" s="864"/>
      <c r="E22" s="864"/>
      <c r="F22" s="864"/>
      <c r="G22" s="864"/>
      <c r="H22" s="864"/>
      <c r="I22" s="865"/>
      <c r="J22" s="868"/>
      <c r="K22" s="746"/>
      <c r="L22" s="746"/>
      <c r="M22" s="746"/>
      <c r="N22" s="746"/>
      <c r="O22" s="746"/>
      <c r="P22" s="746"/>
      <c r="Q22" s="746"/>
      <c r="R22" s="869"/>
      <c r="S22" s="7"/>
      <c r="T22" s="8"/>
      <c r="U22" s="2" t="s">
        <v>87</v>
      </c>
      <c r="V22" s="24"/>
      <c r="W22" s="21"/>
      <c r="X22" s="66" t="s">
        <v>6</v>
      </c>
      <c r="Y22" s="66" t="s">
        <v>7</v>
      </c>
      <c r="Z22" s="67" t="s">
        <v>8</v>
      </c>
      <c r="AA22" s="7"/>
      <c r="AB22" s="13" t="s">
        <v>127</v>
      </c>
      <c r="AC22" s="7"/>
      <c r="AD22" s="7"/>
      <c r="AE22" s="7"/>
      <c r="AF22" s="7"/>
      <c r="AG22" s="7"/>
      <c r="AH22" s="7"/>
      <c r="AI22" s="7"/>
      <c r="AJ22" s="7"/>
      <c r="AK22" s="16"/>
      <c r="AL22" s="661">
        <f>C18</f>
        <v>0</v>
      </c>
      <c r="AM22" s="661"/>
      <c r="AN22" s="661"/>
      <c r="AO22" s="661"/>
      <c r="AP22" s="661"/>
      <c r="AQ22" s="661"/>
      <c r="AR22" s="661"/>
      <c r="AS22" s="661"/>
      <c r="AT22" s="661"/>
      <c r="AU22" s="661"/>
      <c r="AV22" s="848"/>
      <c r="AW22" s="50"/>
      <c r="AX22" s="197"/>
      <c r="AY22" s="197"/>
      <c r="AZ22" s="197"/>
      <c r="BA22" s="52"/>
      <c r="BB22" s="7"/>
      <c r="BC22" s="7"/>
      <c r="BD22" s="8"/>
      <c r="BE22" s="7"/>
      <c r="BF22" s="7"/>
      <c r="BG22" s="7"/>
      <c r="BH22" s="7"/>
      <c r="BI22" s="7"/>
      <c r="BJ22" s="7"/>
      <c r="BK22" s="106" t="s">
        <v>173</v>
      </c>
      <c r="BL22" s="96"/>
      <c r="BM22" s="96"/>
      <c r="BN22" s="96"/>
      <c r="BO22" s="7"/>
      <c r="BP22" s="617"/>
      <c r="BQ22" s="41" t="s">
        <v>146</v>
      </c>
      <c r="BR22" s="248"/>
      <c r="BS22" s="41" t="s">
        <v>35</v>
      </c>
      <c r="BT22" s="7"/>
      <c r="BU22" s="7"/>
    </row>
    <row r="23" spans="1:73" ht="13.5" customHeight="1">
      <c r="A23" s="7"/>
      <c r="B23" s="121" t="s">
        <v>155</v>
      </c>
      <c r="C23" s="122" t="s">
        <v>2</v>
      </c>
      <c r="D23" s="51"/>
      <c r="E23" s="51"/>
      <c r="F23" s="51"/>
      <c r="G23" s="51"/>
      <c r="H23" s="51"/>
      <c r="I23" s="51"/>
      <c r="J23" s="51"/>
      <c r="K23" s="65"/>
      <c r="L23" s="51"/>
      <c r="M23" s="51"/>
      <c r="N23" s="51"/>
      <c r="O23" s="51"/>
      <c r="P23" s="51"/>
      <c r="Q23" s="51"/>
      <c r="R23" s="52"/>
      <c r="S23" s="7"/>
      <c r="T23" s="8"/>
      <c r="U23" s="68" t="s">
        <v>88</v>
      </c>
      <c r="V23" s="40"/>
      <c r="W23" s="69"/>
      <c r="X23" s="135"/>
      <c r="Y23" s="135"/>
      <c r="Z23" s="35">
        <f t="shared" ref="Z23:Z33" si="1">X23+Y23</f>
        <v>0</v>
      </c>
      <c r="AA23" s="7"/>
      <c r="AB23" s="70"/>
      <c r="AC23" s="24" t="s">
        <v>57</v>
      </c>
      <c r="AD23" s="21"/>
      <c r="AE23" s="742" t="s">
        <v>120</v>
      </c>
      <c r="AF23" s="743"/>
      <c r="AG23" s="7"/>
      <c r="AH23" s="7"/>
      <c r="AI23" s="7"/>
      <c r="AJ23" s="7"/>
      <c r="AK23" s="54"/>
      <c r="AL23" s="664"/>
      <c r="AM23" s="664"/>
      <c r="AN23" s="664"/>
      <c r="AO23" s="664"/>
      <c r="AP23" s="664"/>
      <c r="AQ23" s="664"/>
      <c r="AR23" s="664"/>
      <c r="AS23" s="664"/>
      <c r="AT23" s="664"/>
      <c r="AU23" s="664"/>
      <c r="AV23" s="849"/>
      <c r="AW23" s="169" t="s">
        <v>47</v>
      </c>
      <c r="AX23" s="659">
        <f>O19</f>
        <v>0</v>
      </c>
      <c r="AY23" s="659"/>
      <c r="AZ23" s="659"/>
      <c r="BA23" s="49"/>
      <c r="BB23" s="7"/>
      <c r="BC23" s="7"/>
      <c r="BD23" s="8"/>
      <c r="BE23" s="7"/>
      <c r="BF23" s="7"/>
      <c r="BG23" s="96"/>
      <c r="BH23" s="7"/>
      <c r="BI23" s="190"/>
      <c r="BJ23" s="41"/>
      <c r="BK23" s="190"/>
      <c r="BL23" s="41"/>
      <c r="BM23" s="7"/>
      <c r="BN23" s="7"/>
      <c r="BO23" s="223"/>
      <c r="BP23" s="7"/>
      <c r="BQ23" s="7"/>
      <c r="BR23" s="7"/>
      <c r="BS23" s="7"/>
      <c r="BT23" s="7"/>
      <c r="BU23" s="7"/>
    </row>
    <row r="24" spans="1:73" ht="13.5" customHeight="1">
      <c r="A24" s="7"/>
      <c r="B24" s="16"/>
      <c r="C24" s="744"/>
      <c r="D24" s="744"/>
      <c r="E24" s="744"/>
      <c r="F24" s="744"/>
      <c r="G24" s="744"/>
      <c r="H24" s="744"/>
      <c r="I24" s="744"/>
      <c r="J24" s="744"/>
      <c r="K24" s="744"/>
      <c r="L24" s="744"/>
      <c r="M24" s="744"/>
      <c r="N24" s="744"/>
      <c r="O24" s="744"/>
      <c r="P24" s="744"/>
      <c r="Q24" s="744"/>
      <c r="R24" s="867"/>
      <c r="S24" s="7"/>
      <c r="T24" s="8"/>
      <c r="U24" s="68" t="s">
        <v>89</v>
      </c>
      <c r="V24" s="40"/>
      <c r="W24" s="69"/>
      <c r="X24" s="135"/>
      <c r="Y24" s="135"/>
      <c r="Z24" s="35">
        <f t="shared" si="1"/>
        <v>0</v>
      </c>
      <c r="AA24" s="7"/>
      <c r="AB24" s="71"/>
      <c r="AC24" s="40" t="s">
        <v>58</v>
      </c>
      <c r="AD24" s="69"/>
      <c r="AE24" s="648"/>
      <c r="AF24" s="649"/>
      <c r="AG24" s="7"/>
      <c r="AH24" s="7"/>
      <c r="AI24" s="7"/>
      <c r="AJ24" s="7"/>
      <c r="AK24" s="56" t="s">
        <v>22</v>
      </c>
      <c r="AL24" s="123" t="s">
        <v>1</v>
      </c>
      <c r="AM24" s="7"/>
      <c r="AN24" s="7"/>
      <c r="AO24" s="7"/>
      <c r="AP24" s="7"/>
      <c r="AQ24" s="7"/>
      <c r="AR24" s="7"/>
      <c r="AS24" s="119" t="s">
        <v>56</v>
      </c>
      <c r="AT24" s="57"/>
      <c r="AU24" s="7"/>
      <c r="AV24" s="7"/>
      <c r="AW24" s="7"/>
      <c r="AX24" s="7"/>
      <c r="AY24" s="7"/>
      <c r="AZ24" s="7"/>
      <c r="BA24" s="17"/>
      <c r="BB24" s="7"/>
      <c r="BC24" s="7"/>
      <c r="BD24" s="236"/>
      <c r="BE24" s="13"/>
      <c r="BF24" s="13"/>
      <c r="BG24" s="13"/>
      <c r="BH24" s="13"/>
      <c r="BI24" s="13"/>
      <c r="BJ24" s="13"/>
      <c r="BK24" s="12"/>
      <c r="BL24" s="13"/>
      <c r="BM24" s="7"/>
      <c r="BN24" s="7"/>
      <c r="BO24" s="7"/>
      <c r="BP24" s="7"/>
      <c r="BQ24" s="7"/>
      <c r="BR24" s="7"/>
      <c r="BS24" s="7"/>
      <c r="BT24" s="7"/>
      <c r="BU24" s="7"/>
    </row>
    <row r="25" spans="1:73" ht="13.5" customHeight="1">
      <c r="A25" s="7"/>
      <c r="B25" s="27"/>
      <c r="C25" s="716"/>
      <c r="D25" s="716"/>
      <c r="E25" s="716"/>
      <c r="F25" s="716"/>
      <c r="G25" s="716"/>
      <c r="H25" s="716"/>
      <c r="I25" s="716"/>
      <c r="J25" s="716"/>
      <c r="K25" s="716"/>
      <c r="L25" s="716"/>
      <c r="M25" s="716"/>
      <c r="N25" s="716"/>
      <c r="O25" s="716"/>
      <c r="P25" s="716"/>
      <c r="Q25" s="716"/>
      <c r="R25" s="870"/>
      <c r="S25" s="7"/>
      <c r="T25" s="8"/>
      <c r="U25" s="68" t="s">
        <v>90</v>
      </c>
      <c r="V25" s="40"/>
      <c r="W25" s="69"/>
      <c r="X25" s="135"/>
      <c r="Y25" s="135"/>
      <c r="Z25" s="35">
        <f t="shared" si="1"/>
        <v>0</v>
      </c>
      <c r="AA25" s="7"/>
      <c r="AB25" s="71"/>
      <c r="AC25" s="40" t="s">
        <v>308</v>
      </c>
      <c r="AD25" s="69"/>
      <c r="AE25" s="648"/>
      <c r="AF25" s="649"/>
      <c r="AG25" s="7"/>
      <c r="AH25" s="7"/>
      <c r="AI25" s="7"/>
      <c r="AJ25" s="7"/>
      <c r="AK25" s="16"/>
      <c r="AL25" s="831">
        <f>C21</f>
        <v>0</v>
      </c>
      <c r="AM25" s="831"/>
      <c r="AN25" s="831"/>
      <c r="AO25" s="831"/>
      <c r="AP25" s="831"/>
      <c r="AQ25" s="831"/>
      <c r="AR25" s="832"/>
      <c r="AS25" s="660">
        <f>J21</f>
        <v>0</v>
      </c>
      <c r="AT25" s="661"/>
      <c r="AU25" s="661"/>
      <c r="AV25" s="661"/>
      <c r="AW25" s="661"/>
      <c r="AX25" s="661"/>
      <c r="AY25" s="661"/>
      <c r="AZ25" s="661"/>
      <c r="BA25" s="662"/>
      <c r="BB25" s="7"/>
      <c r="BC25" s="7"/>
      <c r="BD25" s="609" t="s">
        <v>277</v>
      </c>
      <c r="BE25" s="223"/>
      <c r="BF25" s="7"/>
      <c r="BG25" s="230"/>
      <c r="BH25" s="610"/>
      <c r="BI25" s="7"/>
      <c r="BJ25" s="7"/>
      <c r="BK25" s="7"/>
      <c r="BL25" s="10"/>
      <c r="BM25" s="7"/>
      <c r="BN25" s="7"/>
      <c r="BO25" s="7"/>
      <c r="BP25" s="7"/>
      <c r="BQ25" s="7"/>
      <c r="BR25" s="7"/>
      <c r="BS25" s="7"/>
      <c r="BT25" s="7"/>
      <c r="BU25" s="7"/>
    </row>
    <row r="26" spans="1:73" ht="13.5" customHeight="1">
      <c r="A26" s="7"/>
      <c r="B26" s="167" t="s">
        <v>177</v>
      </c>
      <c r="C26" s="23"/>
      <c r="D26" s="23"/>
      <c r="E26" s="23"/>
      <c r="F26" s="23"/>
      <c r="G26" s="23"/>
      <c r="H26" s="23"/>
      <c r="I26" s="23"/>
      <c r="J26" s="442"/>
      <c r="K26" s="127" t="s">
        <v>159</v>
      </c>
      <c r="L26" s="23"/>
      <c r="M26" s="23"/>
      <c r="N26" s="128"/>
      <c r="O26" s="23"/>
      <c r="P26" s="23"/>
      <c r="Q26" s="23"/>
      <c r="R26" s="129"/>
      <c r="S26" s="7"/>
      <c r="T26" s="8"/>
      <c r="U26" s="68" t="s">
        <v>91</v>
      </c>
      <c r="V26" s="40"/>
      <c r="W26" s="69"/>
      <c r="X26" s="135"/>
      <c r="Y26" s="135"/>
      <c r="Z26" s="35">
        <f t="shared" si="1"/>
        <v>0</v>
      </c>
      <c r="AA26" s="7"/>
      <c r="AB26" s="71"/>
      <c r="AC26" s="40" t="s">
        <v>59</v>
      </c>
      <c r="AD26" s="69"/>
      <c r="AE26" s="648"/>
      <c r="AF26" s="649"/>
      <c r="AG26" s="7"/>
      <c r="AH26" s="7"/>
      <c r="AI26" s="7"/>
      <c r="AJ26" s="7"/>
      <c r="AK26" s="56"/>
      <c r="AL26" s="659"/>
      <c r="AM26" s="659"/>
      <c r="AN26" s="659"/>
      <c r="AO26" s="659"/>
      <c r="AP26" s="659"/>
      <c r="AQ26" s="659"/>
      <c r="AR26" s="833"/>
      <c r="AS26" s="663"/>
      <c r="AT26" s="664"/>
      <c r="AU26" s="664"/>
      <c r="AV26" s="664"/>
      <c r="AW26" s="664"/>
      <c r="AX26" s="664"/>
      <c r="AY26" s="664"/>
      <c r="AZ26" s="664"/>
      <c r="BA26" s="665"/>
      <c r="BB26" s="7"/>
      <c r="BC26" s="7"/>
      <c r="BD26" s="609"/>
      <c r="BE26" s="158" t="s">
        <v>441</v>
      </c>
      <c r="BF26" s="7"/>
      <c r="BG26" s="230"/>
      <c r="BH26" s="610"/>
      <c r="BI26" s="7"/>
      <c r="BJ26" s="7"/>
      <c r="BK26" s="7"/>
      <c r="BL26" s="10"/>
      <c r="BM26" s="7"/>
      <c r="BN26" s="7"/>
      <c r="BO26" s="7"/>
      <c r="BP26" s="7"/>
      <c r="BQ26" s="7"/>
      <c r="BR26" s="7"/>
      <c r="BS26" s="7"/>
      <c r="BT26" s="7"/>
      <c r="BU26" s="7"/>
    </row>
    <row r="27" spans="1:73" ht="13.5" customHeight="1">
      <c r="A27" s="7"/>
      <c r="B27" s="456"/>
      <c r="C27" s="130"/>
      <c r="D27" s="130"/>
      <c r="E27" s="158"/>
      <c r="F27" s="130"/>
      <c r="G27" s="130"/>
      <c r="H27" s="130"/>
      <c r="I27" s="130"/>
      <c r="J27" s="130"/>
      <c r="K27" s="130"/>
      <c r="L27" s="130"/>
      <c r="M27" s="130"/>
      <c r="N27" s="130"/>
      <c r="O27" s="130"/>
      <c r="P27" s="130"/>
      <c r="Q27" s="130"/>
      <c r="R27" s="130"/>
      <c r="S27" s="7"/>
      <c r="T27" s="8"/>
      <c r="U27" s="68" t="s">
        <v>92</v>
      </c>
      <c r="V27" s="40"/>
      <c r="W27" s="69"/>
      <c r="X27" s="135"/>
      <c r="Y27" s="135"/>
      <c r="Z27" s="35">
        <f t="shared" si="1"/>
        <v>0</v>
      </c>
      <c r="AA27" s="7"/>
      <c r="AB27" s="410"/>
      <c r="AC27" s="85" t="s">
        <v>66</v>
      </c>
      <c r="AD27" s="86"/>
      <c r="AE27" s="650"/>
      <c r="AF27" s="651"/>
      <c r="AG27" s="7"/>
      <c r="AH27" s="7"/>
      <c r="AI27" s="7"/>
      <c r="AJ27" s="7"/>
      <c r="AK27" s="121" t="s">
        <v>155</v>
      </c>
      <c r="AL27" s="122" t="s">
        <v>2</v>
      </c>
      <c r="AM27" s="51"/>
      <c r="AN27" s="51"/>
      <c r="AO27" s="51"/>
      <c r="AP27" s="51"/>
      <c r="AQ27" s="51"/>
      <c r="AR27" s="51"/>
      <c r="AS27" s="51"/>
      <c r="AT27" s="65"/>
      <c r="AU27" s="51"/>
      <c r="AV27" s="51"/>
      <c r="AW27" s="51"/>
      <c r="AX27" s="51"/>
      <c r="AY27" s="51"/>
      <c r="AZ27" s="51"/>
      <c r="BA27" s="52"/>
      <c r="BB27" s="7"/>
      <c r="BC27" s="7"/>
      <c r="BD27" s="8"/>
      <c r="BE27" s="611" t="s">
        <v>432</v>
      </c>
      <c r="BF27" s="612"/>
      <c r="BG27" s="103"/>
      <c r="BH27" s="612"/>
      <c r="BI27" s="612" t="s">
        <v>442</v>
      </c>
      <c r="BJ27" s="612"/>
      <c r="BK27" s="613" t="s">
        <v>434</v>
      </c>
      <c r="BL27" s="613"/>
      <c r="BM27" s="614"/>
      <c r="BN27" s="7"/>
      <c r="BO27" s="7"/>
      <c r="BP27" s="7"/>
      <c r="BQ27" s="7"/>
      <c r="BR27" s="7"/>
      <c r="BS27" s="7"/>
      <c r="BT27" s="7"/>
      <c r="BU27" s="7"/>
    </row>
    <row r="28" spans="1:73" ht="13.5" customHeight="1">
      <c r="A28" s="7"/>
      <c r="B28" s="8"/>
      <c r="C28" s="7"/>
      <c r="D28" s="7"/>
      <c r="E28" s="7"/>
      <c r="F28" s="7"/>
      <c r="G28" s="7"/>
      <c r="H28" s="7"/>
      <c r="I28" s="7"/>
      <c r="J28" s="7"/>
      <c r="K28" s="10"/>
      <c r="L28" s="7"/>
      <c r="M28" s="7"/>
      <c r="N28" s="7"/>
      <c r="O28" s="7"/>
      <c r="P28" s="7"/>
      <c r="Q28" s="7"/>
      <c r="R28" s="7"/>
      <c r="S28" s="7"/>
      <c r="T28" s="8"/>
      <c r="U28" s="76" t="s">
        <v>49</v>
      </c>
      <c r="V28" s="77"/>
      <c r="W28" s="78"/>
      <c r="X28" s="135"/>
      <c r="Y28" s="135"/>
      <c r="Z28" s="35">
        <f t="shared" si="1"/>
        <v>0</v>
      </c>
      <c r="AA28" s="7"/>
      <c r="AB28" s="668" t="s">
        <v>60</v>
      </c>
      <c r="AC28" s="736" t="s">
        <v>309</v>
      </c>
      <c r="AD28" s="737"/>
      <c r="AE28" s="757"/>
      <c r="AF28" s="758"/>
      <c r="AG28" s="7"/>
      <c r="AH28" s="7"/>
      <c r="AI28" s="7"/>
      <c r="AJ28" s="7"/>
      <c r="AK28" s="16"/>
      <c r="AL28" s="661">
        <f>C24</f>
        <v>0</v>
      </c>
      <c r="AM28" s="661"/>
      <c r="AN28" s="661"/>
      <c r="AO28" s="661"/>
      <c r="AP28" s="661"/>
      <c r="AQ28" s="661"/>
      <c r="AR28" s="661"/>
      <c r="AS28" s="661"/>
      <c r="AT28" s="661"/>
      <c r="AU28" s="661"/>
      <c r="AV28" s="661"/>
      <c r="AW28" s="661"/>
      <c r="AX28" s="661"/>
      <c r="AY28" s="661"/>
      <c r="AZ28" s="661"/>
      <c r="BA28" s="662"/>
      <c r="BB28" s="7"/>
      <c r="BC28" s="7"/>
      <c r="BD28" s="234"/>
      <c r="BE28" s="106" t="s">
        <v>435</v>
      </c>
      <c r="BF28" s="106"/>
      <c r="BG28" s="106"/>
      <c r="BH28" s="106"/>
      <c r="BI28" s="106"/>
      <c r="BJ28" s="235"/>
      <c r="BK28" s="611" t="s">
        <v>436</v>
      </c>
      <c r="BL28" s="612"/>
      <c r="BM28" s="103"/>
      <c r="BN28" s="612" t="s">
        <v>437</v>
      </c>
      <c r="BO28" s="103"/>
      <c r="BP28" s="615"/>
      <c r="BQ28" s="7"/>
      <c r="BR28" s="7"/>
      <c r="BS28" s="7"/>
      <c r="BT28" s="7"/>
      <c r="BU28" s="7"/>
    </row>
    <row r="29" spans="1:73" ht="13.5" customHeight="1">
      <c r="A29" s="7"/>
      <c r="B29" s="72" t="s">
        <v>23</v>
      </c>
      <c r="C29" s="73" t="s">
        <v>24</v>
      </c>
      <c r="D29" s="73"/>
      <c r="E29" s="73"/>
      <c r="F29" s="73"/>
      <c r="G29" s="73"/>
      <c r="H29" s="73"/>
      <c r="I29" s="73"/>
      <c r="J29" s="74" t="s">
        <v>25</v>
      </c>
      <c r="K29" s="73" t="s">
        <v>26</v>
      </c>
      <c r="L29" s="23"/>
      <c r="M29" s="23"/>
      <c r="N29" s="23"/>
      <c r="O29" s="23"/>
      <c r="P29" s="23"/>
      <c r="Q29" s="23"/>
      <c r="R29" s="75"/>
      <c r="S29" s="7"/>
      <c r="T29" s="8"/>
      <c r="U29" s="76" t="s">
        <v>50</v>
      </c>
      <c r="V29" s="77"/>
      <c r="W29" s="78"/>
      <c r="X29" s="135"/>
      <c r="Y29" s="135"/>
      <c r="Z29" s="35">
        <f t="shared" si="1"/>
        <v>0</v>
      </c>
      <c r="AA29" s="7"/>
      <c r="AB29" s="669"/>
      <c r="AC29" s="671" t="s">
        <v>61</v>
      </c>
      <c r="AD29" s="537" t="s">
        <v>62</v>
      </c>
      <c r="AE29" s="648"/>
      <c r="AF29" s="649"/>
      <c r="AG29" s="7"/>
      <c r="AH29" s="7"/>
      <c r="AI29" s="7"/>
      <c r="AJ29" s="7"/>
      <c r="AK29" s="27"/>
      <c r="AL29" s="816"/>
      <c r="AM29" s="816"/>
      <c r="AN29" s="816"/>
      <c r="AO29" s="816"/>
      <c r="AP29" s="816"/>
      <c r="AQ29" s="816"/>
      <c r="AR29" s="816"/>
      <c r="AS29" s="816"/>
      <c r="AT29" s="816"/>
      <c r="AU29" s="816"/>
      <c r="AV29" s="816"/>
      <c r="AW29" s="816"/>
      <c r="AX29" s="816"/>
      <c r="AY29" s="816"/>
      <c r="AZ29" s="816"/>
      <c r="BA29" s="817"/>
      <c r="BB29" s="7"/>
      <c r="BC29" s="7"/>
      <c r="BD29" s="8"/>
      <c r="BE29" s="96"/>
      <c r="BF29" s="235"/>
      <c r="BG29" s="235"/>
      <c r="BH29" s="235"/>
      <c r="BI29" s="235"/>
      <c r="BJ29" s="235"/>
      <c r="BK29" s="106" t="s">
        <v>173</v>
      </c>
      <c r="BL29" s="96"/>
      <c r="BM29" s="96"/>
      <c r="BN29" s="96"/>
      <c r="BO29" s="7"/>
      <c r="BP29" s="616"/>
      <c r="BQ29" s="41" t="s">
        <v>146</v>
      </c>
      <c r="BR29" s="248"/>
      <c r="BS29" s="41" t="s">
        <v>33</v>
      </c>
      <c r="BT29" s="7"/>
      <c r="BU29" s="7"/>
    </row>
    <row r="30" spans="1:73" ht="13.5" customHeight="1">
      <c r="A30" s="7"/>
      <c r="B30" s="27"/>
      <c r="C30" s="667"/>
      <c r="D30" s="667"/>
      <c r="E30" s="667"/>
      <c r="F30" s="28"/>
      <c r="G30" s="28"/>
      <c r="H30" s="28"/>
      <c r="I30" s="28"/>
      <c r="J30" s="79"/>
      <c r="K30" s="80"/>
      <c r="L30" s="426"/>
      <c r="M30" s="80"/>
      <c r="N30" s="147"/>
      <c r="O30" s="80" t="s">
        <v>27</v>
      </c>
      <c r="P30" s="80"/>
      <c r="Q30" s="426"/>
      <c r="R30" s="29"/>
      <c r="S30" s="7"/>
      <c r="T30" s="8"/>
      <c r="U30" s="76" t="s">
        <v>106</v>
      </c>
      <c r="V30" s="77"/>
      <c r="W30" s="78"/>
      <c r="X30" s="135"/>
      <c r="Y30" s="135"/>
      <c r="Z30" s="35">
        <f t="shared" si="1"/>
        <v>0</v>
      </c>
      <c r="AA30" s="7"/>
      <c r="AB30" s="669"/>
      <c r="AC30" s="672"/>
      <c r="AD30" s="537" t="s">
        <v>63</v>
      </c>
      <c r="AE30" s="648"/>
      <c r="AF30" s="649"/>
      <c r="AG30" s="7"/>
      <c r="AH30" s="7"/>
      <c r="AI30" s="7"/>
      <c r="AJ30" s="7"/>
      <c r="AK30" s="167" t="s">
        <v>156</v>
      </c>
      <c r="AL30" s="23"/>
      <c r="AM30" s="23"/>
      <c r="AN30" s="23"/>
      <c r="AO30" s="23"/>
      <c r="AP30" s="23"/>
      <c r="AQ30" s="23"/>
      <c r="AR30" s="196">
        <f>J26</f>
        <v>0</v>
      </c>
      <c r="AS30" s="127" t="s">
        <v>159</v>
      </c>
      <c r="AT30" s="23"/>
      <c r="AU30" s="23"/>
      <c r="AV30" s="128"/>
      <c r="AW30" s="23"/>
      <c r="AX30" s="23"/>
      <c r="AY30" s="23"/>
      <c r="AZ30" s="23"/>
      <c r="BA30" s="129"/>
      <c r="BB30" s="7"/>
      <c r="BC30" s="7"/>
      <c r="BD30" s="12"/>
      <c r="BE30" s="106" t="s">
        <v>438</v>
      </c>
      <c r="BF30" s="106"/>
      <c r="BG30" s="106"/>
      <c r="BH30" s="106"/>
      <c r="BI30" s="106"/>
      <c r="BJ30" s="235"/>
      <c r="BK30" s="611" t="s">
        <v>439</v>
      </c>
      <c r="BL30" s="612"/>
      <c r="BM30" s="103"/>
      <c r="BN30" s="612" t="s">
        <v>440</v>
      </c>
      <c r="BO30" s="103"/>
      <c r="BP30" s="615"/>
      <c r="BQ30" s="7"/>
      <c r="BR30" s="7"/>
      <c r="BS30" s="7"/>
      <c r="BT30" s="7"/>
      <c r="BU30" s="7"/>
    </row>
    <row r="31" spans="1:73" ht="13.5" customHeight="1">
      <c r="A31" s="7"/>
      <c r="B31" s="81" t="s">
        <v>307</v>
      </c>
      <c r="C31" s="82"/>
      <c r="D31" s="82"/>
      <c r="E31" s="82"/>
      <c r="F31" s="82"/>
      <c r="G31" s="82"/>
      <c r="H31" s="82"/>
      <c r="I31" s="82"/>
      <c r="J31" s="82" t="s">
        <v>48</v>
      </c>
      <c r="K31" s="83"/>
      <c r="L31" s="82"/>
      <c r="M31" s="82"/>
      <c r="N31" s="82"/>
      <c r="O31" s="82"/>
      <c r="P31" s="82"/>
      <c r="Q31" s="82"/>
      <c r="R31" s="7"/>
      <c r="S31" s="7"/>
      <c r="T31" s="8"/>
      <c r="U31" s="748" t="s">
        <v>150</v>
      </c>
      <c r="V31" s="749"/>
      <c r="W31" s="750"/>
      <c r="X31" s="135"/>
      <c r="Y31" s="135"/>
      <c r="Z31" s="35">
        <f t="shared" si="1"/>
        <v>0</v>
      </c>
      <c r="AA31" s="7"/>
      <c r="AB31" s="669"/>
      <c r="AC31" s="673"/>
      <c r="AD31" s="6" t="s">
        <v>64</v>
      </c>
      <c r="AE31" s="648"/>
      <c r="AF31" s="649"/>
      <c r="AG31" s="7"/>
      <c r="AH31" s="7"/>
      <c r="AI31" s="7"/>
      <c r="AJ31" s="7"/>
      <c r="AK31" s="8"/>
      <c r="AL31" s="7"/>
      <c r="AM31" s="7"/>
      <c r="AN31" s="7"/>
      <c r="AO31" s="7"/>
      <c r="AP31" s="7"/>
      <c r="AQ31" s="7"/>
      <c r="AR31" s="7"/>
      <c r="AS31" s="10"/>
      <c r="AT31" s="7"/>
      <c r="AU31" s="7"/>
      <c r="AV31" s="7"/>
      <c r="AW31" s="7"/>
      <c r="AX31" s="7"/>
      <c r="AY31" s="7"/>
      <c r="AZ31" s="7"/>
      <c r="BA31" s="7"/>
      <c r="BB31" s="7"/>
      <c r="BC31" s="7"/>
      <c r="BD31" s="8"/>
      <c r="BE31" s="7"/>
      <c r="BF31" s="7"/>
      <c r="BG31" s="7"/>
      <c r="BH31" s="7"/>
      <c r="BI31" s="7"/>
      <c r="BJ31" s="7"/>
      <c r="BK31" s="106" t="s">
        <v>173</v>
      </c>
      <c r="BL31" s="96"/>
      <c r="BM31" s="96"/>
      <c r="BN31" s="96"/>
      <c r="BO31" s="7"/>
      <c r="BP31" s="617"/>
      <c r="BQ31" s="41" t="s">
        <v>146</v>
      </c>
      <c r="BR31" s="248"/>
      <c r="BS31" s="41" t="s">
        <v>35</v>
      </c>
      <c r="BT31" s="7"/>
      <c r="BU31" s="7"/>
    </row>
    <row r="32" spans="1:73" ht="15" customHeight="1">
      <c r="A32" s="7"/>
      <c r="B32" s="84"/>
      <c r="C32" s="82"/>
      <c r="D32" s="82"/>
      <c r="E32" s="82"/>
      <c r="F32" s="82"/>
      <c r="G32" s="82"/>
      <c r="H32" s="82"/>
      <c r="I32" s="82"/>
      <c r="J32" s="82"/>
      <c r="K32" s="83"/>
      <c r="L32" s="82"/>
      <c r="M32" s="82"/>
      <c r="N32" s="82"/>
      <c r="O32" s="82"/>
      <c r="P32" s="82"/>
      <c r="Q32" s="82"/>
      <c r="R32" s="7"/>
      <c r="S32" s="7"/>
      <c r="T32" s="8"/>
      <c r="U32" s="34" t="s">
        <v>86</v>
      </c>
      <c r="V32" s="85"/>
      <c r="W32" s="86"/>
      <c r="X32" s="138"/>
      <c r="Y32" s="138"/>
      <c r="Z32" s="55">
        <f t="shared" si="1"/>
        <v>0</v>
      </c>
      <c r="AA32" s="7"/>
      <c r="AB32" s="670"/>
      <c r="AC32" s="411"/>
      <c r="AD32" s="93" t="s">
        <v>65</v>
      </c>
      <c r="AE32" s="696">
        <f>SUM(AE28:AE31)</f>
        <v>0</v>
      </c>
      <c r="AF32" s="697"/>
      <c r="AG32" s="7"/>
      <c r="AH32" s="7"/>
      <c r="AI32" s="7"/>
      <c r="AJ32" s="7"/>
      <c r="AK32" s="176"/>
      <c r="AL32" s="7"/>
      <c r="AM32" s="7"/>
      <c r="AN32" s="7"/>
      <c r="AO32" s="7"/>
      <c r="AP32" s="7"/>
      <c r="AQ32" s="7"/>
      <c r="AR32" s="177"/>
      <c r="AS32" s="177"/>
      <c r="AT32" s="7"/>
      <c r="AU32" s="7"/>
      <c r="AV32" s="7"/>
      <c r="AW32" s="7"/>
      <c r="AX32" s="7"/>
      <c r="AY32" s="7"/>
      <c r="AZ32" s="7"/>
      <c r="BA32" s="7"/>
      <c r="BB32" s="7"/>
      <c r="BC32" s="7"/>
      <c r="BD32" s="8"/>
      <c r="BE32" s="7"/>
      <c r="BF32" s="7"/>
      <c r="BG32" s="96"/>
      <c r="BH32" s="7"/>
      <c r="BI32" s="190"/>
      <c r="BJ32" s="41"/>
      <c r="BK32" s="190"/>
      <c r="BL32" s="41"/>
      <c r="BM32" s="7"/>
      <c r="BN32" s="7"/>
      <c r="BO32" s="223"/>
      <c r="BP32" s="7"/>
      <c r="BQ32" s="7"/>
      <c r="BR32" s="7"/>
      <c r="BS32" s="7"/>
      <c r="BT32" s="7"/>
      <c r="BU32" s="7"/>
    </row>
    <row r="33" spans="1:73" ht="13.5" customHeight="1">
      <c r="A33" s="7"/>
      <c r="B33" s="87" t="s">
        <v>103</v>
      </c>
      <c r="C33" s="13"/>
      <c r="D33" s="7"/>
      <c r="E33" s="7"/>
      <c r="F33" s="7"/>
      <c r="G33" s="7"/>
      <c r="H33" s="7"/>
      <c r="I33" s="7"/>
      <c r="J33" s="7"/>
      <c r="K33" s="10"/>
      <c r="L33" s="7"/>
      <c r="M33" s="7"/>
      <c r="N33" s="7"/>
      <c r="O33" s="7"/>
      <c r="P33" s="7"/>
      <c r="Q33" s="7"/>
      <c r="R33" s="7"/>
      <c r="S33" s="7"/>
      <c r="T33" s="8"/>
      <c r="U33" s="58" t="s">
        <v>51</v>
      </c>
      <c r="V33" s="59"/>
      <c r="W33" s="60"/>
      <c r="X33" s="61">
        <f>SUM(X23:X32)</f>
        <v>0</v>
      </c>
      <c r="Y33" s="61">
        <f>SUM(Y23:Y32)</f>
        <v>0</v>
      </c>
      <c r="Z33" s="62">
        <f t="shared" si="1"/>
        <v>0</v>
      </c>
      <c r="AA33" s="7"/>
      <c r="AB33" s="853" t="s">
        <v>310</v>
      </c>
      <c r="AC33" s="412" t="s">
        <v>67</v>
      </c>
      <c r="AD33" s="413"/>
      <c r="AE33" s="757"/>
      <c r="AF33" s="758"/>
      <c r="AG33" s="7"/>
      <c r="AH33" s="7"/>
      <c r="AI33" s="7"/>
      <c r="AJ33" s="7"/>
      <c r="AK33" s="178" t="s">
        <v>143</v>
      </c>
      <c r="AL33" s="41"/>
      <c r="AM33" s="89"/>
      <c r="AN33" s="89"/>
      <c r="AO33" s="7"/>
      <c r="AP33" s="89"/>
      <c r="AQ33" s="89"/>
      <c r="AR33" s="89"/>
      <c r="AS33" s="7"/>
      <c r="AT33" s="7"/>
      <c r="AU33" s="7"/>
      <c r="AV33" s="7"/>
      <c r="AW33" s="7"/>
      <c r="AX33" s="7"/>
      <c r="AY33" s="7"/>
      <c r="AZ33" s="7"/>
      <c r="BA33" s="7"/>
      <c r="BB33" s="7"/>
      <c r="BC33" s="222"/>
      <c r="BD33" s="178"/>
      <c r="BE33" s="7"/>
      <c r="BF33" s="7"/>
      <c r="BG33" s="7"/>
      <c r="BH33" s="7"/>
      <c r="BI33" s="237"/>
      <c r="BJ33" s="7"/>
      <c r="BK33" s="7"/>
      <c r="BL33" s="7"/>
      <c r="BM33" s="7"/>
      <c r="BN33" s="7"/>
      <c r="BO33" s="7"/>
      <c r="BP33" s="7"/>
      <c r="BQ33" s="7"/>
      <c r="BR33" s="7"/>
      <c r="BS33" s="7"/>
      <c r="BT33" s="7"/>
      <c r="BU33" s="7"/>
    </row>
    <row r="34" spans="1:73" ht="13.5" customHeight="1">
      <c r="A34" s="7"/>
      <c r="B34" s="87" t="s">
        <v>104</v>
      </c>
      <c r="C34" s="13"/>
      <c r="D34" s="7"/>
      <c r="E34" s="7"/>
      <c r="F34" s="7"/>
      <c r="G34" s="7"/>
      <c r="H34" s="7"/>
      <c r="I34" s="7"/>
      <c r="J34" s="7"/>
      <c r="K34" s="7"/>
      <c r="L34" s="7"/>
      <c r="M34" s="7"/>
      <c r="N34" s="7"/>
      <c r="O34" s="7"/>
      <c r="P34" s="7"/>
      <c r="Q34" s="7"/>
      <c r="R34" s="7"/>
      <c r="S34" s="7"/>
      <c r="T34" s="8"/>
      <c r="U34" s="130"/>
      <c r="V34" s="41"/>
      <c r="W34" s="41"/>
      <c r="X34" s="751"/>
      <c r="Y34" s="752"/>
      <c r="Z34" s="752"/>
      <c r="AA34" s="7"/>
      <c r="AB34" s="854"/>
      <c r="AC34" s="629" t="s">
        <v>49</v>
      </c>
      <c r="AD34" s="630"/>
      <c r="AE34" s="648"/>
      <c r="AF34" s="649"/>
      <c r="AG34" s="7"/>
      <c r="AH34" s="7"/>
      <c r="AI34" s="7"/>
      <c r="AJ34" s="7"/>
      <c r="AK34" s="13"/>
      <c r="AL34" s="179" t="s">
        <v>12</v>
      </c>
      <c r="AM34" s="180"/>
      <c r="AN34" s="180"/>
      <c r="AO34" s="180"/>
      <c r="AP34" s="198"/>
      <c r="AQ34" s="91" t="s">
        <v>13</v>
      </c>
      <c r="AR34" s="7"/>
      <c r="AS34" s="7"/>
      <c r="AT34" s="178"/>
      <c r="AU34" s="7"/>
      <c r="AV34" s="7"/>
      <c r="AW34" s="7"/>
      <c r="AX34" s="7"/>
      <c r="AY34" s="7"/>
      <c r="AZ34" s="7"/>
      <c r="BA34" s="7"/>
      <c r="BB34" s="7"/>
      <c r="BC34" s="222"/>
      <c r="BD34" s="178" t="s">
        <v>273</v>
      </c>
      <c r="BE34" s="7"/>
      <c r="BF34" s="7"/>
      <c r="BG34" s="7"/>
      <c r="BH34" s="7"/>
      <c r="BI34" s="237"/>
      <c r="BJ34" s="7"/>
      <c r="BK34" s="7"/>
      <c r="BL34" s="7"/>
      <c r="BM34" s="7"/>
      <c r="BN34" s="7"/>
      <c r="BO34" s="7"/>
      <c r="BP34" s="7"/>
      <c r="BQ34" s="7"/>
      <c r="BR34" s="7"/>
      <c r="BS34" s="7"/>
      <c r="BT34" s="7"/>
      <c r="BU34" s="7"/>
    </row>
    <row r="35" spans="1:73" ht="13.5" customHeight="1">
      <c r="A35" s="7"/>
      <c r="B35" s="538" t="s">
        <v>252</v>
      </c>
      <c r="C35" s="539" t="s">
        <v>283</v>
      </c>
      <c r="D35" s="539"/>
      <c r="E35" s="539"/>
      <c r="F35" s="539" t="s">
        <v>366</v>
      </c>
      <c r="G35" s="539"/>
      <c r="H35" s="539"/>
      <c r="I35" s="681" t="s">
        <v>367</v>
      </c>
      <c r="J35" s="682"/>
      <c r="K35" s="684"/>
      <c r="L35" s="681" t="s">
        <v>368</v>
      </c>
      <c r="M35" s="682"/>
      <c r="N35" s="683"/>
      <c r="O35" s="540" t="s">
        <v>369</v>
      </c>
      <c r="P35" s="540"/>
      <c r="Q35" s="540"/>
      <c r="R35" s="540"/>
      <c r="S35" s="7"/>
      <c r="T35" s="8"/>
      <c r="U35" s="13" t="s">
        <v>284</v>
      </c>
      <c r="V35" s="13"/>
      <c r="W35" s="7"/>
      <c r="X35" s="184"/>
      <c r="Y35" s="13" t="s">
        <v>349</v>
      </c>
      <c r="Z35" s="184"/>
      <c r="AA35" s="7"/>
      <c r="AB35" s="854"/>
      <c r="AC35" s="629" t="s">
        <v>50</v>
      </c>
      <c r="AD35" s="630"/>
      <c r="AE35" s="648"/>
      <c r="AF35" s="649"/>
      <c r="AG35" s="7"/>
      <c r="AH35" s="7"/>
      <c r="AI35" s="7"/>
      <c r="AJ35" s="7"/>
      <c r="AK35" s="41"/>
      <c r="AL35" s="173" t="s">
        <v>14</v>
      </c>
      <c r="AM35" s="159"/>
      <c r="AN35" s="159"/>
      <c r="AO35" s="159"/>
      <c r="AP35" s="199" t="str">
        <f>IF(AP34="","",AP36-AP34)</f>
        <v/>
      </c>
      <c r="AQ35" s="182" t="s">
        <v>13</v>
      </c>
      <c r="AR35" s="7"/>
      <c r="AS35" s="7"/>
      <c r="AT35" s="183"/>
      <c r="AU35" s="184"/>
      <c r="AV35" s="184"/>
      <c r="AW35" s="184"/>
      <c r="AX35" s="184"/>
      <c r="AY35" s="7"/>
      <c r="AZ35" s="7"/>
      <c r="BA35" s="7"/>
      <c r="BB35" s="7"/>
      <c r="BC35" s="7"/>
      <c r="BD35" s="178" t="s">
        <v>38</v>
      </c>
      <c r="BE35" s="58" t="s">
        <v>116</v>
      </c>
      <c r="BF35" s="238"/>
      <c r="BG35" s="238"/>
      <c r="BH35" s="238"/>
      <c r="BI35" s="249"/>
      <c r="BJ35" s="618" t="s">
        <v>375</v>
      </c>
      <c r="BK35" s="98"/>
      <c r="BL35" s="619" t="s">
        <v>376</v>
      </c>
      <c r="BM35" s="615"/>
      <c r="BN35" s="7"/>
      <c r="BO35" s="7"/>
      <c r="BP35" s="7"/>
      <c r="BQ35" s="7"/>
      <c r="BR35" s="7"/>
      <c r="BS35" s="7"/>
      <c r="BT35" s="7"/>
      <c r="BU35" s="7"/>
    </row>
    <row r="36" spans="1:73" ht="13.5" customHeight="1">
      <c r="A36" s="7"/>
      <c r="B36" s="541" t="s">
        <v>370</v>
      </c>
      <c r="C36" s="542"/>
      <c r="D36" s="543">
        <f>G36*60/1000</f>
        <v>0</v>
      </c>
      <c r="E36" s="544" t="s">
        <v>282</v>
      </c>
      <c r="F36" s="542"/>
      <c r="G36" s="560"/>
      <c r="H36" s="544" t="s">
        <v>371</v>
      </c>
      <c r="I36" s="542"/>
      <c r="J36" s="545"/>
      <c r="K36" s="544" t="s">
        <v>282</v>
      </c>
      <c r="L36" s="542"/>
      <c r="M36" s="545"/>
      <c r="N36" s="546" t="s">
        <v>282</v>
      </c>
      <c r="O36" s="8"/>
      <c r="P36" s="8"/>
      <c r="Q36" s="8"/>
      <c r="R36" s="8"/>
      <c r="S36" s="7"/>
      <c r="T36" s="8"/>
      <c r="U36" s="2" t="s">
        <v>95</v>
      </c>
      <c r="V36" s="3"/>
      <c r="W36" s="4" t="s">
        <v>31</v>
      </c>
      <c r="X36" s="504"/>
      <c r="Y36" s="508" t="s">
        <v>353</v>
      </c>
      <c r="Z36" s="509" t="s">
        <v>354</v>
      </c>
      <c r="AA36" s="7"/>
      <c r="AB36" s="854"/>
      <c r="AC36" s="629" t="s">
        <v>107</v>
      </c>
      <c r="AD36" s="630"/>
      <c r="AE36" s="648"/>
      <c r="AF36" s="649"/>
      <c r="AG36" s="7"/>
      <c r="AH36" s="7"/>
      <c r="AI36" s="7"/>
      <c r="AJ36" s="7"/>
      <c r="AK36" s="41"/>
      <c r="AL36" s="58" t="s">
        <v>141</v>
      </c>
      <c r="AM36" s="98"/>
      <c r="AN36" s="98"/>
      <c r="AO36" s="98"/>
      <c r="AP36" s="200">
        <v>100</v>
      </c>
      <c r="AQ36" s="185" t="s">
        <v>13</v>
      </c>
      <c r="AR36" s="7"/>
      <c r="AS36" s="7"/>
      <c r="AT36" s="183"/>
      <c r="AU36" s="184"/>
      <c r="AV36" s="184"/>
      <c r="AW36" s="184"/>
      <c r="AX36" s="184"/>
      <c r="AY36" s="7"/>
      <c r="AZ36" s="7"/>
      <c r="BA36" s="7"/>
      <c r="BB36" s="7"/>
      <c r="BC36" s="7"/>
      <c r="BD36" s="178"/>
      <c r="BE36" s="7"/>
      <c r="BF36" s="7"/>
      <c r="BG36" s="7"/>
      <c r="BH36" s="7"/>
      <c r="BI36" s="7"/>
      <c r="BJ36" s="7"/>
      <c r="BK36" s="7"/>
      <c r="BL36" s="7"/>
      <c r="BM36" s="7"/>
      <c r="BN36" s="7"/>
      <c r="BO36" s="7"/>
      <c r="BP36" s="7"/>
      <c r="BQ36" s="7"/>
      <c r="BR36" s="7"/>
      <c r="BS36" s="7"/>
      <c r="BT36" s="7"/>
      <c r="BU36" s="7"/>
    </row>
    <row r="37" spans="1:73" ht="13.5" customHeight="1">
      <c r="A37" s="7"/>
      <c r="B37" s="547" t="s">
        <v>372</v>
      </c>
      <c r="C37" s="548"/>
      <c r="D37" s="549">
        <f>G37*60/1000</f>
        <v>0</v>
      </c>
      <c r="E37" s="550" t="s">
        <v>282</v>
      </c>
      <c r="F37" s="548"/>
      <c r="G37" s="561"/>
      <c r="H37" s="550" t="s">
        <v>371</v>
      </c>
      <c r="I37" s="548"/>
      <c r="J37" s="551"/>
      <c r="K37" s="550" t="s">
        <v>282</v>
      </c>
      <c r="L37" s="548"/>
      <c r="M37" s="551"/>
      <c r="N37" s="131" t="s">
        <v>282</v>
      </c>
      <c r="O37" s="8"/>
      <c r="P37" s="8"/>
      <c r="Q37" s="8"/>
      <c r="R37" s="8"/>
      <c r="S37" s="7"/>
      <c r="T37" s="8"/>
      <c r="U37" s="629" t="s">
        <v>80</v>
      </c>
      <c r="V37" s="630"/>
      <c r="W37" s="136"/>
      <c r="X37" s="505"/>
      <c r="Y37" s="513" t="s">
        <v>357</v>
      </c>
      <c r="Z37" s="510"/>
      <c r="AA37" s="7"/>
      <c r="AB37" s="854"/>
      <c r="AC37" s="627" t="s">
        <v>151</v>
      </c>
      <c r="AD37" s="704"/>
      <c r="AE37" s="650"/>
      <c r="AF37" s="651"/>
      <c r="AG37" s="7"/>
      <c r="AH37" s="7"/>
      <c r="AI37" s="7"/>
      <c r="AJ37" s="7"/>
      <c r="AK37" s="41"/>
      <c r="AL37" s="41"/>
      <c r="AM37" s="41"/>
      <c r="AN37" s="41"/>
      <c r="AO37" s="41"/>
      <c r="AP37" s="186"/>
      <c r="AQ37" s="41"/>
      <c r="AR37" s="7"/>
      <c r="AS37" s="7"/>
      <c r="AT37" s="183"/>
      <c r="AU37" s="184"/>
      <c r="AV37" s="184"/>
      <c r="AW37" s="184"/>
      <c r="AX37" s="184"/>
      <c r="AY37" s="7"/>
      <c r="AZ37" s="7"/>
      <c r="BA37" s="7"/>
      <c r="BB37" s="222"/>
      <c r="BC37" s="7"/>
      <c r="BD37" s="178"/>
      <c r="BE37" s="178" t="s">
        <v>175</v>
      </c>
      <c r="BF37" s="7"/>
      <c r="BG37" s="7"/>
      <c r="BH37" s="7"/>
      <c r="BI37" s="7"/>
      <c r="BJ37" s="7"/>
      <c r="BK37" s="7"/>
      <c r="BL37" s="7"/>
      <c r="BM37" s="7"/>
      <c r="BN37" s="7"/>
      <c r="BO37" s="7"/>
      <c r="BP37" s="7"/>
      <c r="BQ37" s="7"/>
      <c r="BR37" s="7"/>
      <c r="BS37" s="7"/>
      <c r="BT37" s="7"/>
      <c r="BU37" s="7"/>
    </row>
    <row r="38" spans="1:73" ht="13.5" customHeight="1">
      <c r="A38" s="7"/>
      <c r="B38" s="7"/>
      <c r="C38" s="7"/>
      <c r="D38" s="7"/>
      <c r="E38" s="7"/>
      <c r="F38" s="7"/>
      <c r="G38" s="7"/>
      <c r="H38" s="7"/>
      <c r="I38" s="7"/>
      <c r="J38" s="7"/>
      <c r="K38" s="7"/>
      <c r="L38" s="7"/>
      <c r="M38" s="7"/>
      <c r="N38" s="7"/>
      <c r="O38" s="7"/>
      <c r="P38" s="7"/>
      <c r="Q38" s="7"/>
      <c r="R38" s="7"/>
      <c r="S38" s="7"/>
      <c r="T38" s="8"/>
      <c r="U38" s="629" t="s">
        <v>81</v>
      </c>
      <c r="V38" s="630"/>
      <c r="W38" s="136"/>
      <c r="X38" s="505"/>
      <c r="Y38" s="513" t="s">
        <v>350</v>
      </c>
      <c r="Z38" s="510"/>
      <c r="AA38" s="7"/>
      <c r="AB38" s="854"/>
      <c r="AC38" s="858" t="s">
        <v>64</v>
      </c>
      <c r="AD38" s="424" t="s">
        <v>68</v>
      </c>
      <c r="AE38" s="757"/>
      <c r="AF38" s="758"/>
      <c r="AG38" s="7"/>
      <c r="AH38" s="7"/>
      <c r="AI38" s="7"/>
      <c r="AJ38" s="7"/>
      <c r="AK38" s="41"/>
      <c r="AL38" s="41"/>
      <c r="AM38" s="41"/>
      <c r="AN38" s="41"/>
      <c r="AO38" s="41"/>
      <c r="AP38" s="187"/>
      <c r="AQ38" s="89"/>
      <c r="AR38" s="7"/>
      <c r="AS38" s="7"/>
      <c r="AT38" s="41"/>
      <c r="AU38" s="187"/>
      <c r="AV38" s="7"/>
      <c r="AW38" s="7"/>
      <c r="AX38" s="7"/>
      <c r="AY38" s="7"/>
      <c r="AZ38" s="7"/>
      <c r="BA38" s="7"/>
      <c r="BB38" s="222"/>
      <c r="BC38" s="7"/>
      <c r="BD38" s="178"/>
      <c r="BE38" s="106" t="s">
        <v>176</v>
      </c>
      <c r="BF38" s="7"/>
      <c r="BG38" s="7"/>
      <c r="BH38" s="7"/>
      <c r="BI38" s="7"/>
      <c r="BJ38" s="7"/>
      <c r="BK38" s="7"/>
      <c r="BL38" s="7"/>
      <c r="BM38" s="7"/>
      <c r="BN38" s="7"/>
      <c r="BO38" s="7"/>
      <c r="BP38" s="7"/>
      <c r="BQ38" s="7"/>
      <c r="BR38" s="7"/>
      <c r="BS38" s="7"/>
      <c r="BT38" s="7"/>
      <c r="BU38" s="7"/>
    </row>
    <row r="39" spans="1:73" ht="13.5" customHeight="1" thickBot="1">
      <c r="A39" s="7"/>
      <c r="B39" s="81"/>
      <c r="C39" s="82"/>
      <c r="D39" s="130"/>
      <c r="E39" s="158"/>
      <c r="F39" s="130"/>
      <c r="G39" s="130"/>
      <c r="H39" s="130"/>
      <c r="I39" s="130"/>
      <c r="J39" s="130"/>
      <c r="K39" s="130"/>
      <c r="L39" s="130"/>
      <c r="M39" s="130"/>
      <c r="N39" s="130"/>
      <c r="O39" s="130"/>
      <c r="P39" s="130"/>
      <c r="Q39" s="130"/>
      <c r="R39" s="130"/>
      <c r="S39" s="7"/>
      <c r="T39" s="8"/>
      <c r="U39" s="629" t="s">
        <v>84</v>
      </c>
      <c r="V39" s="630"/>
      <c r="W39" s="136"/>
      <c r="X39" s="505"/>
      <c r="Y39" s="514" t="s">
        <v>351</v>
      </c>
      <c r="Z39" s="511"/>
      <c r="AA39" s="7"/>
      <c r="AB39" s="854"/>
      <c r="AC39" s="859"/>
      <c r="AD39" s="5" t="s">
        <v>69</v>
      </c>
      <c r="AE39" s="648"/>
      <c r="AF39" s="649"/>
      <c r="AG39" s="7"/>
      <c r="AH39" s="7"/>
      <c r="AI39" s="7"/>
      <c r="AJ39" s="7"/>
      <c r="AK39" s="178" t="s">
        <v>147</v>
      </c>
      <c r="AL39" s="41"/>
      <c r="AM39" s="41"/>
      <c r="AN39" s="41"/>
      <c r="AO39" s="41"/>
      <c r="AP39" s="187"/>
      <c r="AQ39" s="187"/>
      <c r="AR39" s="89"/>
      <c r="AS39" s="10"/>
      <c r="AT39" s="192" t="s">
        <v>142</v>
      </c>
      <c r="AU39" s="192"/>
      <c r="AV39" s="193"/>
      <c r="AW39" s="187"/>
      <c r="AX39" s="7"/>
      <c r="AY39" s="190"/>
      <c r="AZ39" s="41"/>
      <c r="BA39" s="7"/>
      <c r="BB39" s="7"/>
      <c r="BC39" s="7"/>
      <c r="BD39" s="178"/>
      <c r="BE39" s="801" t="s">
        <v>263</v>
      </c>
      <c r="BF39" s="802"/>
      <c r="BG39" s="802"/>
      <c r="BH39" s="802"/>
      <c r="BI39" s="802"/>
      <c r="BJ39" s="802"/>
      <c r="BK39" s="802"/>
      <c r="BL39" s="802"/>
      <c r="BM39" s="679" t="s">
        <v>115</v>
      </c>
      <c r="BN39" s="680"/>
      <c r="BO39" s="818" t="s">
        <v>285</v>
      </c>
      <c r="BP39" s="819"/>
      <c r="BQ39" s="819"/>
      <c r="BR39" s="819"/>
      <c r="BS39" s="819"/>
      <c r="BT39" s="820"/>
      <c r="BU39" s="7"/>
    </row>
    <row r="40" spans="1:73" ht="13.5" customHeight="1" thickTop="1" thickBot="1">
      <c r="A40" s="7"/>
      <c r="B40" s="87" t="s">
        <v>102</v>
      </c>
      <c r="C40" s="13"/>
      <c r="D40" s="7"/>
      <c r="E40" s="7"/>
      <c r="F40" s="7"/>
      <c r="G40" s="7"/>
      <c r="H40" s="130"/>
      <c r="I40" s="130"/>
      <c r="J40" s="457" t="s">
        <v>340</v>
      </c>
      <c r="K40" s="7"/>
      <c r="L40" s="7"/>
      <c r="M40" s="7"/>
      <c r="N40" s="10"/>
      <c r="O40" s="7"/>
      <c r="P40" s="7"/>
      <c r="Q40" s="7"/>
      <c r="R40" s="7"/>
      <c r="S40" s="7"/>
      <c r="T40" s="8"/>
      <c r="U40" s="629" t="s">
        <v>85</v>
      </c>
      <c r="V40" s="630"/>
      <c r="W40" s="136"/>
      <c r="X40" s="505"/>
      <c r="Y40" s="512" t="s">
        <v>352</v>
      </c>
      <c r="Z40" s="515">
        <f>SUM(Z37:Z39)</f>
        <v>0</v>
      </c>
      <c r="AA40" s="7"/>
      <c r="AB40" s="854"/>
      <c r="AC40" s="859"/>
      <c r="AD40" s="537" t="s">
        <v>311</v>
      </c>
      <c r="AE40" s="648"/>
      <c r="AF40" s="649"/>
      <c r="AG40" s="7"/>
      <c r="AH40" s="7"/>
      <c r="AI40" s="7"/>
      <c r="AJ40" s="7"/>
      <c r="AK40" s="41"/>
      <c r="AL40" s="201" t="s">
        <v>167</v>
      </c>
      <c r="AM40" s="202"/>
      <c r="AN40" s="202"/>
      <c r="AO40" s="202"/>
      <c r="AP40" s="203" t="s">
        <v>169</v>
      </c>
      <c r="AQ40" s="202"/>
      <c r="AR40" s="204"/>
      <c r="AS40" s="7"/>
      <c r="AT40" s="8"/>
      <c r="AU40" s="201" t="s">
        <v>167</v>
      </c>
      <c r="AV40" s="203"/>
      <c r="AW40" s="202"/>
      <c r="AX40" s="204"/>
      <c r="AY40" s="207" t="s">
        <v>170</v>
      </c>
      <c r="AZ40" s="202"/>
      <c r="BA40" s="208"/>
      <c r="BB40" s="41"/>
      <c r="BC40" s="7"/>
      <c r="BD40" s="178"/>
      <c r="BE40" s="251"/>
      <c r="BF40" s="254" t="str">
        <f>IF(BE40="","1.国・2.都道府県・3.市町村",IF(BE40=1,"　1.国",IF(BE40=2,"　2.都道府県",IF(BE40=3,"　3.市町村"))))</f>
        <v>1.国・2.都道府県・3.市町村</v>
      </c>
      <c r="BG40" s="254"/>
      <c r="BH40" s="254"/>
      <c r="BI40" s="823"/>
      <c r="BJ40" s="823"/>
      <c r="BK40" s="823"/>
      <c r="BL40" s="823"/>
      <c r="BM40" s="674"/>
      <c r="BN40" s="824"/>
      <c r="BO40" s="674"/>
      <c r="BP40" s="675"/>
      <c r="BQ40" s="675"/>
      <c r="BR40" s="675"/>
      <c r="BS40" s="675"/>
      <c r="BT40" s="676"/>
      <c r="BU40" s="7"/>
    </row>
    <row r="41" spans="1:73" ht="13.5" customHeight="1" thickTop="1">
      <c r="A41" s="7"/>
      <c r="B41" s="102" t="s">
        <v>97</v>
      </c>
      <c r="C41" s="677">
        <f>C42*E42+C43*E43+C44*E44+C45*E45+C46*E46+C47*E47</f>
        <v>0</v>
      </c>
      <c r="D41" s="678"/>
      <c r="E41" s="91" t="s">
        <v>34</v>
      </c>
      <c r="F41" s="82"/>
      <c r="G41" s="82"/>
      <c r="H41" s="7"/>
      <c r="I41" s="7"/>
      <c r="J41" s="82" t="s">
        <v>363</v>
      </c>
      <c r="K41" s="82"/>
      <c r="L41" s="82"/>
      <c r="M41" s="82"/>
      <c r="N41" s="83"/>
      <c r="O41" s="82"/>
      <c r="P41" s="82"/>
      <c r="Q41" s="82"/>
      <c r="R41" s="7"/>
      <c r="S41" s="7"/>
      <c r="T41" s="8"/>
      <c r="U41" s="629" t="s">
        <v>96</v>
      </c>
      <c r="V41" s="630"/>
      <c r="W41" s="136"/>
      <c r="X41" s="505"/>
      <c r="Y41" s="506"/>
      <c r="Z41" s="506"/>
      <c r="AA41" s="7"/>
      <c r="AB41" s="854"/>
      <c r="AC41" s="860"/>
      <c r="AD41" s="93" t="s">
        <v>71</v>
      </c>
      <c r="AE41" s="696">
        <f>SUM(AE38:AE40)</f>
        <v>0</v>
      </c>
      <c r="AF41" s="697">
        <f>SUM(AF38:AF40)</f>
        <v>0</v>
      </c>
      <c r="AG41" s="7"/>
      <c r="AH41" s="7"/>
      <c r="AI41" s="7"/>
      <c r="AJ41" s="7"/>
      <c r="AK41" s="41"/>
      <c r="AL41" s="448" t="s">
        <v>448</v>
      </c>
      <c r="AM41" s="449"/>
      <c r="AN41" s="449"/>
      <c r="AO41" s="449"/>
      <c r="AP41" s="805">
        <f>AB19</f>
        <v>0</v>
      </c>
      <c r="AQ41" s="806"/>
      <c r="AR41" s="188" t="s">
        <v>54</v>
      </c>
      <c r="AS41" s="10"/>
      <c r="AT41" s="8"/>
      <c r="AU41" s="450" t="s">
        <v>448</v>
      </c>
      <c r="AV41" s="451"/>
      <c r="AW41" s="452"/>
      <c r="AX41" s="453"/>
      <c r="AY41" s="807">
        <f>AG19</f>
        <v>0</v>
      </c>
      <c r="AZ41" s="808"/>
      <c r="BA41" s="194" t="s">
        <v>54</v>
      </c>
      <c r="BB41" s="41"/>
      <c r="BC41" s="7"/>
      <c r="BD41" s="178"/>
      <c r="BE41" s="252"/>
      <c r="BF41" s="255" t="str">
        <f>IF(BE41="","1.国・2.都道府県・3.市町村",IF(BE41=1,"　1.国",IF(BE41=2,"　2.都道府県",IF(BE41=3,"　3.市町村"))))</f>
        <v>1.国・2.都道府県・3.市町村</v>
      </c>
      <c r="BG41" s="255"/>
      <c r="BH41" s="255"/>
      <c r="BI41" s="731"/>
      <c r="BJ41" s="731"/>
      <c r="BK41" s="731"/>
      <c r="BL41" s="731"/>
      <c r="BM41" s="639"/>
      <c r="BN41" s="641"/>
      <c r="BO41" s="639"/>
      <c r="BP41" s="640"/>
      <c r="BQ41" s="640"/>
      <c r="BR41" s="640"/>
      <c r="BS41" s="640"/>
      <c r="BT41" s="666"/>
      <c r="BU41" s="7"/>
    </row>
    <row r="42" spans="1:73" ht="13.5" customHeight="1">
      <c r="A42" s="7"/>
      <c r="B42" s="104"/>
      <c r="C42" s="144"/>
      <c r="D42" s="38" t="s">
        <v>52</v>
      </c>
      <c r="E42" s="142"/>
      <c r="F42" s="501"/>
      <c r="G42" s="501"/>
      <c r="H42" s="82"/>
      <c r="I42" s="82"/>
      <c r="J42" s="721" t="s">
        <v>316</v>
      </c>
      <c r="K42" s="722"/>
      <c r="L42" s="722"/>
      <c r="M42" s="489" t="s">
        <v>314</v>
      </c>
      <c r="N42" s="491"/>
      <c r="O42" s="90" t="s">
        <v>313</v>
      </c>
      <c r="P42" s="491"/>
      <c r="Q42" s="493" t="s">
        <v>346</v>
      </c>
      <c r="R42" s="494"/>
      <c r="S42" s="7"/>
      <c r="T42" s="8"/>
      <c r="U42" s="631" t="s">
        <v>94</v>
      </c>
      <c r="V42" s="632"/>
      <c r="W42" s="137"/>
      <c r="X42" s="505"/>
      <c r="Y42" s="506"/>
      <c r="Z42" s="506"/>
      <c r="AA42" s="7"/>
      <c r="AB42" s="490"/>
      <c r="AC42" s="225"/>
      <c r="AD42" s="100" t="s">
        <v>70</v>
      </c>
      <c r="AE42" s="698">
        <f>SUM(AE33:AE37)+AE41</f>
        <v>0</v>
      </c>
      <c r="AF42" s="699">
        <f>SUM(AF33:AF37)+AF41</f>
        <v>0</v>
      </c>
      <c r="AG42" s="7"/>
      <c r="AH42" s="7"/>
      <c r="AI42" s="7"/>
      <c r="AJ42" s="7"/>
      <c r="AK42" s="41"/>
      <c r="AL42" s="780" t="s">
        <v>144</v>
      </c>
      <c r="AM42" s="88" t="s">
        <v>171</v>
      </c>
      <c r="AN42" s="209"/>
      <c r="AO42" s="209"/>
      <c r="AP42" s="181"/>
      <c r="AQ42" s="206"/>
      <c r="AR42" s="182" t="s">
        <v>13</v>
      </c>
      <c r="AS42" s="7"/>
      <c r="AT42" s="41"/>
      <c r="AU42" s="189"/>
      <c r="AV42" s="189"/>
      <c r="AW42" s="190"/>
      <c r="AX42" s="41"/>
      <c r="AY42" s="7"/>
      <c r="AZ42" s="7"/>
      <c r="BA42" s="7"/>
      <c r="BB42" s="7"/>
      <c r="BC42" s="7"/>
      <c r="BD42" s="178"/>
      <c r="BE42" s="252"/>
      <c r="BF42" s="255" t="str">
        <f>IF(BE42="","1.国・2.都道府県・3.市町村",IF(BE42=1,"　1.国",IF(BE42=2,"　2.都道府県",IF(BE42=3,"　3.市町村"))))</f>
        <v>1.国・2.都道府県・3.市町村</v>
      </c>
      <c r="BG42" s="255"/>
      <c r="BH42" s="255"/>
      <c r="BI42" s="731"/>
      <c r="BJ42" s="731"/>
      <c r="BK42" s="731"/>
      <c r="BL42" s="731"/>
      <c r="BM42" s="639"/>
      <c r="BN42" s="640"/>
      <c r="BO42" s="639"/>
      <c r="BP42" s="640"/>
      <c r="BQ42" s="640"/>
      <c r="BR42" s="640"/>
      <c r="BS42" s="640"/>
      <c r="BT42" s="666"/>
      <c r="BU42" s="7"/>
    </row>
    <row r="43" spans="1:73" ht="13.5" customHeight="1">
      <c r="A43" s="7"/>
      <c r="B43" s="105" t="s">
        <v>98</v>
      </c>
      <c r="C43" s="144"/>
      <c r="D43" s="38" t="s">
        <v>52</v>
      </c>
      <c r="E43" s="142"/>
      <c r="F43" s="501"/>
      <c r="G43" s="501"/>
      <c r="H43" s="501"/>
      <c r="I43" s="7"/>
      <c r="J43" s="723"/>
      <c r="K43" s="724"/>
      <c r="L43" s="724"/>
      <c r="M43" s="460" t="s">
        <v>315</v>
      </c>
      <c r="N43" s="495"/>
      <c r="O43" s="460" t="s">
        <v>317</v>
      </c>
      <c r="P43" s="495"/>
      <c r="Q43" s="460" t="s">
        <v>318</v>
      </c>
      <c r="R43" s="496"/>
      <c r="S43" s="7"/>
      <c r="T43" s="8"/>
      <c r="U43" s="633" t="s">
        <v>82</v>
      </c>
      <c r="V43" s="634"/>
      <c r="W43" s="62">
        <f>SUM(W37:W42)</f>
        <v>0</v>
      </c>
      <c r="X43" s="507"/>
      <c r="Y43" s="89"/>
      <c r="Z43" s="89"/>
      <c r="AA43" s="7"/>
      <c r="AB43" s="99"/>
      <c r="AC43" s="100" t="s">
        <v>72</v>
      </c>
      <c r="AD43" s="101"/>
      <c r="AE43" s="856">
        <f>SUM(AE24:AE26)+AE32+AE27+AE42</f>
        <v>0</v>
      </c>
      <c r="AF43" s="857">
        <f>SUM(AF24:AF26)+AF32+AF27+AF42</f>
        <v>0</v>
      </c>
      <c r="AG43" s="7"/>
      <c r="AH43" s="7"/>
      <c r="AI43" s="7"/>
      <c r="AJ43" s="7"/>
      <c r="AK43" s="41"/>
      <c r="AL43" s="781"/>
      <c r="AM43" s="210" t="s">
        <v>172</v>
      </c>
      <c r="AN43" s="211"/>
      <c r="AO43" s="211"/>
      <c r="AP43" s="191"/>
      <c r="AQ43" s="205" t="str">
        <f>IF(AQ42="","",100-AQ42)</f>
        <v/>
      </c>
      <c r="AR43" s="161" t="s">
        <v>13</v>
      </c>
      <c r="AS43" s="7"/>
      <c r="AT43" s="41"/>
      <c r="AU43" s="189"/>
      <c r="AV43" s="189"/>
      <c r="AW43" s="190"/>
      <c r="AX43" s="41"/>
      <c r="AY43" s="7"/>
      <c r="AZ43" s="7"/>
      <c r="BA43" s="7"/>
      <c r="BB43" s="7"/>
      <c r="BC43" s="7"/>
      <c r="BD43" s="178"/>
      <c r="BE43" s="252"/>
      <c r="BF43" s="255" t="str">
        <f>IF(BE43="","1.国・2.都道府県・3.市町村",IF(BE43=1,"　1.国",IF(BE43=2,"　2.都道府県",IF(BE43=3,"　3.市町村"))))</f>
        <v>1.国・2.都道府県・3.市町村</v>
      </c>
      <c r="BG43" s="255"/>
      <c r="BH43" s="255"/>
      <c r="BI43" s="731"/>
      <c r="BJ43" s="731"/>
      <c r="BK43" s="731"/>
      <c r="BL43" s="731"/>
      <c r="BM43" s="639"/>
      <c r="BN43" s="641"/>
      <c r="BO43" s="639"/>
      <c r="BP43" s="640"/>
      <c r="BQ43" s="640"/>
      <c r="BR43" s="640"/>
      <c r="BS43" s="640"/>
      <c r="BT43" s="666"/>
      <c r="BU43" s="7"/>
    </row>
    <row r="44" spans="1:73" ht="13.5" customHeight="1">
      <c r="A44" s="7"/>
      <c r="B44" s="105" t="s">
        <v>99</v>
      </c>
      <c r="C44" s="144"/>
      <c r="D44" s="38" t="s">
        <v>52</v>
      </c>
      <c r="E44" s="142"/>
      <c r="F44" s="501"/>
      <c r="G44" s="501"/>
      <c r="H44" s="501"/>
      <c r="I44" s="7"/>
      <c r="J44" s="725" t="s">
        <v>364</v>
      </c>
      <c r="K44" s="726"/>
      <c r="L44" s="727"/>
      <c r="M44" s="90" t="s">
        <v>319</v>
      </c>
      <c r="N44" s="491"/>
      <c r="O44" s="492" t="s">
        <v>320</v>
      </c>
      <c r="P44" s="491"/>
      <c r="Q44" s="500" t="s">
        <v>321</v>
      </c>
      <c r="R44" s="494"/>
      <c r="S44" s="7"/>
      <c r="T44" s="8"/>
      <c r="U44" s="41"/>
      <c r="V44" s="41"/>
      <c r="W44" s="41"/>
      <c r="X44" s="89"/>
      <c r="Y44" s="89"/>
      <c r="Z44" s="89"/>
      <c r="AA44" s="7"/>
      <c r="AB44" s="7"/>
      <c r="AC44" s="7"/>
      <c r="AD44" s="7"/>
      <c r="AE44" s="7"/>
      <c r="AF44" s="7"/>
      <c r="AG44" s="7"/>
      <c r="AH44" s="7"/>
      <c r="AI44" s="7"/>
      <c r="AJ44" s="7"/>
      <c r="AK44" s="41"/>
      <c r="AL44" s="58" t="s">
        <v>152</v>
      </c>
      <c r="AM44" s="98"/>
      <c r="AN44" s="98"/>
      <c r="AO44" s="98"/>
      <c r="AP44" s="425"/>
      <c r="AQ44" s="443"/>
      <c r="AR44" s="185" t="s">
        <v>13</v>
      </c>
      <c r="AS44" s="7"/>
      <c r="AT44" s="7"/>
      <c r="AU44" s="41"/>
      <c r="AV44" s="189"/>
      <c r="AW44" s="189"/>
      <c r="AX44" s="190"/>
      <c r="AY44" s="41"/>
      <c r="AZ44" s="7"/>
      <c r="BA44" s="7"/>
      <c r="BB44" s="7"/>
      <c r="BC44" s="7"/>
      <c r="BD44" s="178"/>
      <c r="BE44" s="253"/>
      <c r="BF44" s="256" t="str">
        <f>IF(BE44="","1.国・2.都道府県・3.市町村",IF(BE44=1,"　1.国",IF(BE44=2,"　2.都道府県",IF(BE44=3,"　3.市町村"))))</f>
        <v>1.国・2.都道府県・3.市町村</v>
      </c>
      <c r="BG44" s="256"/>
      <c r="BH44" s="256"/>
      <c r="BI44" s="784"/>
      <c r="BJ44" s="784"/>
      <c r="BK44" s="784"/>
      <c r="BL44" s="784"/>
      <c r="BM44" s="639"/>
      <c r="BN44" s="641"/>
      <c r="BO44" s="834"/>
      <c r="BP44" s="835"/>
      <c r="BQ44" s="835"/>
      <c r="BR44" s="835"/>
      <c r="BS44" s="835"/>
      <c r="BT44" s="836"/>
      <c r="BU44" s="7"/>
    </row>
    <row r="45" spans="1:73" ht="13.5" customHeight="1">
      <c r="A45" s="7"/>
      <c r="B45" s="105" t="s">
        <v>100</v>
      </c>
      <c r="C45" s="144"/>
      <c r="D45" s="38" t="s">
        <v>52</v>
      </c>
      <c r="E45" s="142"/>
      <c r="F45" s="501"/>
      <c r="G45" s="501"/>
      <c r="H45" s="501"/>
      <c r="I45" s="7"/>
      <c r="J45" s="728"/>
      <c r="K45" s="729"/>
      <c r="L45" s="730"/>
      <c r="M45" s="460" t="s">
        <v>322</v>
      </c>
      <c r="N45" s="495"/>
      <c r="O45" s="503" t="s">
        <v>323</v>
      </c>
      <c r="P45" s="495"/>
      <c r="Q45" s="460" t="s">
        <v>318</v>
      </c>
      <c r="R45" s="496"/>
      <c r="S45" s="7"/>
      <c r="T45" s="8"/>
      <c r="U45" s="13"/>
      <c r="V45" s="41"/>
      <c r="W45" s="41"/>
      <c r="X45" s="89"/>
      <c r="Y45" s="13"/>
      <c r="Z45" s="516"/>
      <c r="AA45" s="7"/>
      <c r="AB45" s="13" t="s">
        <v>148</v>
      </c>
      <c r="AC45" s="7"/>
      <c r="AD45" s="13"/>
      <c r="AE45" s="13"/>
      <c r="AF45" s="13"/>
      <c r="AG45" s="13"/>
      <c r="AH45" s="7"/>
      <c r="AI45" s="7"/>
      <c r="AJ45" s="7"/>
      <c r="AK45" s="41"/>
      <c r="AL45" s="41"/>
      <c r="AM45" s="41"/>
      <c r="AN45" s="41"/>
      <c r="AO45" s="41"/>
      <c r="AP45" s="190"/>
      <c r="AQ45" s="41"/>
      <c r="AR45" s="7"/>
      <c r="AS45" s="7"/>
      <c r="AT45" s="41"/>
      <c r="AU45" s="189"/>
      <c r="AV45" s="189"/>
      <c r="AW45" s="190"/>
      <c r="AX45" s="41"/>
      <c r="AY45" s="7"/>
      <c r="AZ45" s="7"/>
      <c r="BA45" s="7"/>
      <c r="BB45" s="7"/>
      <c r="BC45" s="7"/>
      <c r="BD45" s="178"/>
      <c r="BE45" s="257" t="s">
        <v>286</v>
      </c>
      <c r="BF45" s="106" t="s">
        <v>287</v>
      </c>
      <c r="BG45" s="108"/>
      <c r="BH45" s="108"/>
      <c r="BI45" s="108"/>
      <c r="BJ45" s="108"/>
      <c r="BK45" s="108"/>
      <c r="BL45" s="108"/>
      <c r="BM45" s="657" t="s">
        <v>299</v>
      </c>
      <c r="BN45" s="658"/>
      <c r="BO45" s="108"/>
      <c r="BP45" s="108"/>
      <c r="BQ45" s="108"/>
      <c r="BR45" s="108"/>
      <c r="BS45" s="108"/>
      <c r="BT45" s="108"/>
      <c r="BU45" s="7"/>
    </row>
    <row r="46" spans="1:73" ht="13.5" customHeight="1">
      <c r="A46" s="7"/>
      <c r="B46" s="105" t="s">
        <v>101</v>
      </c>
      <c r="C46" s="144"/>
      <c r="D46" s="38" t="s">
        <v>52</v>
      </c>
      <c r="E46" s="142"/>
      <c r="F46" s="502"/>
      <c r="G46" s="501" t="str">
        <f>IF(Q46=1,"あり",IF(Q46=2,"なし",""))</f>
        <v/>
      </c>
      <c r="H46" s="501"/>
      <c r="I46" s="7"/>
      <c r="J46" s="477" t="s">
        <v>344</v>
      </c>
      <c r="K46" s="461"/>
      <c r="L46" s="461"/>
      <c r="M46" s="476"/>
      <c r="N46" s="497"/>
      <c r="O46" s="477" t="s">
        <v>343</v>
      </c>
      <c r="P46" s="461"/>
      <c r="Q46" s="497"/>
      <c r="R46" s="498"/>
      <c r="S46" s="7"/>
      <c r="T46" s="8"/>
      <c r="U46" s="130"/>
      <c r="V46" s="130"/>
      <c r="W46" s="130"/>
      <c r="X46" s="130"/>
      <c r="Y46" s="130"/>
      <c r="Z46" s="89"/>
      <c r="AA46" s="7"/>
      <c r="AB46" s="2" t="s">
        <v>110</v>
      </c>
      <c r="AC46" s="519"/>
      <c r="AD46" s="24"/>
      <c r="AE46" s="702" t="s">
        <v>149</v>
      </c>
      <c r="AF46" s="703"/>
      <c r="AG46" s="166" t="s">
        <v>132</v>
      </c>
      <c r="AH46" s="7"/>
      <c r="AI46" s="7"/>
      <c r="AJ46" s="7"/>
      <c r="AK46" s="130"/>
      <c r="AL46" s="130"/>
      <c r="AM46" s="130"/>
      <c r="AN46" s="130"/>
      <c r="AO46" s="130"/>
      <c r="AP46" s="130"/>
      <c r="AQ46" s="130"/>
      <c r="AR46" s="130"/>
      <c r="AS46" s="130"/>
      <c r="AT46" s="41"/>
      <c r="AU46" s="189"/>
      <c r="AV46" s="189"/>
      <c r="AW46" s="190"/>
      <c r="AX46" s="41"/>
      <c r="AY46" s="7"/>
      <c r="AZ46" s="7"/>
      <c r="BA46" s="7"/>
      <c r="BB46" s="7"/>
      <c r="BC46" s="7"/>
      <c r="BD46" s="178"/>
      <c r="BE46" s="106"/>
      <c r="BF46" s="7"/>
      <c r="BG46" s="7"/>
      <c r="BH46" s="7"/>
      <c r="BI46" s="7"/>
      <c r="BJ46" s="7"/>
      <c r="BK46" s="7"/>
      <c r="BL46" s="7"/>
      <c r="BM46" s="7"/>
      <c r="BN46" s="7"/>
      <c r="BO46" s="7"/>
      <c r="BP46" s="7"/>
      <c r="BQ46" s="7"/>
      <c r="BR46" s="7"/>
      <c r="BS46" s="7"/>
      <c r="BT46" s="7"/>
      <c r="BU46" s="7"/>
    </row>
    <row r="47" spans="1:73" ht="13.5" customHeight="1">
      <c r="A47" s="7"/>
      <c r="B47" s="27"/>
      <c r="C47" s="145"/>
      <c r="D47" s="97" t="s">
        <v>52</v>
      </c>
      <c r="E47" s="143"/>
      <c r="F47" s="130"/>
      <c r="G47" s="130"/>
      <c r="H47" s="501"/>
      <c r="I47" s="7"/>
      <c r="J47" s="478" t="s">
        <v>345</v>
      </c>
      <c r="K47" s="461"/>
      <c r="L47" s="461"/>
      <c r="M47" s="476"/>
      <c r="N47" s="130"/>
      <c r="O47" s="497"/>
      <c r="P47" s="130"/>
      <c r="Q47" s="461"/>
      <c r="R47" s="499"/>
      <c r="S47" s="7"/>
      <c r="T47" s="8"/>
      <c r="U47" s="13" t="s">
        <v>361</v>
      </c>
      <c r="V47" s="130"/>
      <c r="W47" s="130"/>
      <c r="X47" s="130"/>
      <c r="Y47" s="130"/>
      <c r="Z47" s="89"/>
      <c r="AA47" s="7"/>
      <c r="AB47" s="708" t="s">
        <v>131</v>
      </c>
      <c r="AC47" s="709"/>
      <c r="AD47" s="69" t="s">
        <v>137</v>
      </c>
      <c r="AE47" s="140"/>
      <c r="AF47" s="162" t="s">
        <v>133</v>
      </c>
      <c r="AG47" s="700" t="s">
        <v>134</v>
      </c>
      <c r="AH47" s="7"/>
      <c r="AI47" s="7"/>
      <c r="AJ47" s="7"/>
      <c r="AK47" s="87" t="s">
        <v>278</v>
      </c>
      <c r="AL47" s="7"/>
      <c r="AM47" s="7"/>
      <c r="AN47" s="7"/>
      <c r="AO47" s="10"/>
      <c r="AP47" s="10"/>
      <c r="AQ47" s="130"/>
      <c r="AR47" s="130"/>
      <c r="AS47" s="130"/>
      <c r="AT47" s="130"/>
      <c r="AU47" s="130"/>
      <c r="AV47" s="130"/>
      <c r="AW47" s="130"/>
      <c r="AX47" s="190"/>
      <c r="AY47" s="41"/>
      <c r="AZ47" s="7"/>
      <c r="BA47" s="7"/>
      <c r="BB47" s="7"/>
      <c r="BC47" s="7"/>
      <c r="BD47" s="178"/>
      <c r="BE47" s="106"/>
      <c r="BF47" s="7"/>
      <c r="BG47" s="7"/>
      <c r="BH47" s="7"/>
      <c r="BI47" s="7"/>
      <c r="BJ47" s="7"/>
      <c r="BK47" s="7"/>
      <c r="BL47" s="7"/>
      <c r="BM47" s="7"/>
      <c r="BN47" s="7"/>
      <c r="BO47" s="7"/>
      <c r="BP47" s="7"/>
      <c r="BQ47" s="7"/>
      <c r="BR47" s="7"/>
      <c r="BS47" s="7"/>
      <c r="BT47" s="7"/>
      <c r="BU47" s="7"/>
    </row>
    <row r="48" spans="1:73" ht="13.5" customHeight="1">
      <c r="A48" s="7"/>
      <c r="B48" s="8"/>
      <c r="C48" s="7"/>
      <c r="D48" s="7"/>
      <c r="E48" s="7"/>
      <c r="F48" s="7"/>
      <c r="G48" s="7"/>
      <c r="H48" s="501"/>
      <c r="I48" s="7"/>
      <c r="J48" s="691" t="s">
        <v>312</v>
      </c>
      <c r="K48" s="658"/>
      <c r="L48" s="717"/>
      <c r="M48" s="90" t="s">
        <v>324</v>
      </c>
      <c r="N48" s="3"/>
      <c r="O48" s="491"/>
      <c r="P48" s="25" t="s">
        <v>325</v>
      </c>
      <c r="Q48" s="25"/>
      <c r="R48" s="91"/>
      <c r="S48" s="7"/>
      <c r="T48" s="8"/>
      <c r="U48" s="691" t="s">
        <v>360</v>
      </c>
      <c r="V48" s="692"/>
      <c r="W48" s="523" t="s">
        <v>359</v>
      </c>
      <c r="X48" s="524"/>
      <c r="Y48" s="526" t="s">
        <v>358</v>
      </c>
      <c r="Z48" s="525"/>
      <c r="AA48" s="474"/>
      <c r="AB48" s="710"/>
      <c r="AC48" s="709"/>
      <c r="AD48" s="6" t="s">
        <v>138</v>
      </c>
      <c r="AE48" s="140"/>
      <c r="AF48" s="162" t="s">
        <v>83</v>
      </c>
      <c r="AG48" s="701"/>
      <c r="AH48" s="7"/>
      <c r="AI48" s="7"/>
      <c r="AJ48" s="7"/>
      <c r="AK48" s="130"/>
      <c r="AL48" s="158" t="s">
        <v>443</v>
      </c>
      <c r="AM48" s="130"/>
      <c r="AN48" s="130"/>
      <c r="AO48" s="130"/>
      <c r="AP48" s="130"/>
      <c r="AQ48" s="130"/>
      <c r="AR48" s="130"/>
      <c r="AS48" s="130"/>
      <c r="AT48" s="130"/>
      <c r="AU48" s="130"/>
      <c r="AV48" s="130"/>
      <c r="AW48" s="130"/>
      <c r="AX48" s="190"/>
      <c r="AY48" s="41"/>
      <c r="AZ48" s="7"/>
      <c r="BA48" s="7"/>
      <c r="BB48" s="7"/>
      <c r="BC48" s="7"/>
      <c r="BD48" s="178" t="s">
        <v>272</v>
      </c>
      <c r="BE48" s="239" t="s">
        <v>265</v>
      </c>
      <c r="BF48" s="7"/>
      <c r="BG48" s="7"/>
      <c r="BH48" s="7"/>
      <c r="BI48" s="7"/>
      <c r="BJ48" s="7"/>
      <c r="BK48" s="7"/>
      <c r="BL48" s="7"/>
      <c r="BM48" s="7"/>
      <c r="BN48" s="7"/>
      <c r="BO48" s="7"/>
      <c r="BP48" s="7"/>
      <c r="BQ48" s="7"/>
      <c r="BR48" s="7"/>
      <c r="BS48" s="7"/>
      <c r="BT48" s="7"/>
      <c r="BU48" s="7"/>
    </row>
    <row r="49" spans="1:73" ht="13.5" customHeight="1">
      <c r="A49" s="7"/>
      <c r="B49" s="87" t="s">
        <v>105</v>
      </c>
      <c r="C49" s="13"/>
      <c r="D49" s="7"/>
      <c r="E49" s="7"/>
      <c r="F49" s="7"/>
      <c r="G49" s="7"/>
      <c r="H49" s="501"/>
      <c r="I49" s="7"/>
      <c r="J49" s="718"/>
      <c r="K49" s="719"/>
      <c r="L49" s="720"/>
      <c r="M49" s="462" t="s">
        <v>326</v>
      </c>
      <c r="N49" s="97"/>
      <c r="O49" s="495"/>
      <c r="P49" s="211" t="s">
        <v>327</v>
      </c>
      <c r="Q49" s="211"/>
      <c r="R49" s="161"/>
      <c r="S49" s="7"/>
      <c r="T49" s="8"/>
      <c r="U49" s="693"/>
      <c r="V49" s="694"/>
      <c r="W49" s="530" t="s">
        <v>6</v>
      </c>
      <c r="X49" s="527" t="s">
        <v>7</v>
      </c>
      <c r="Y49" s="530" t="s">
        <v>6</v>
      </c>
      <c r="Z49" s="522" t="s">
        <v>7</v>
      </c>
      <c r="AA49" s="7"/>
      <c r="AB49" s="710"/>
      <c r="AC49" s="709"/>
      <c r="AD49" s="6" t="s">
        <v>139</v>
      </c>
      <c r="AE49" s="140"/>
      <c r="AF49" s="162" t="s">
        <v>163</v>
      </c>
      <c r="AG49" s="164" t="s">
        <v>164</v>
      </c>
      <c r="AH49" s="7"/>
      <c r="AI49" s="7"/>
      <c r="AJ49" s="7"/>
      <c r="AK49" s="41"/>
      <c r="AL49" s="777" t="s">
        <v>258</v>
      </c>
      <c r="AM49" s="682"/>
      <c r="AN49" s="682"/>
      <c r="AO49" s="682"/>
      <c r="AP49" s="620"/>
      <c r="AQ49" s="738"/>
      <c r="AR49" s="739"/>
      <c r="AS49" s="415" t="s">
        <v>262</v>
      </c>
      <c r="AT49" s="416"/>
      <c r="AU49" s="418"/>
      <c r="AV49" s="417"/>
      <c r="AW49" s="753"/>
      <c r="AX49" s="754"/>
      <c r="AY49" s="419" t="s">
        <v>260</v>
      </c>
      <c r="AZ49" s="7"/>
      <c r="BA49" s="7"/>
      <c r="BB49" s="7"/>
      <c r="BC49" s="7"/>
      <c r="BD49" s="178"/>
      <c r="BE49" s="239" t="s">
        <v>268</v>
      </c>
      <c r="BF49" s="7"/>
      <c r="BG49" s="7"/>
      <c r="BH49" s="7"/>
      <c r="BI49" s="7"/>
      <c r="BJ49" s="7"/>
      <c r="BK49" s="7"/>
      <c r="BL49" s="7"/>
      <c r="BM49" s="7"/>
      <c r="BN49" s="7"/>
      <c r="BO49" s="7"/>
      <c r="BP49" s="7"/>
      <c r="BQ49" s="7"/>
      <c r="BR49" s="7"/>
      <c r="BS49" s="7"/>
      <c r="BT49" s="7"/>
      <c r="BU49" s="7"/>
    </row>
    <row r="50" spans="1:73" ht="13.5" customHeight="1" thickBot="1">
      <c r="A50" s="7"/>
      <c r="B50" s="22" t="s">
        <v>36</v>
      </c>
      <c r="C50" s="23"/>
      <c r="D50" s="778"/>
      <c r="E50" s="779"/>
      <c r="F50" s="91" t="s">
        <v>37</v>
      </c>
      <c r="G50" s="7"/>
      <c r="H50" s="501"/>
      <c r="I50" s="7"/>
      <c r="J50" s="82" t="s">
        <v>347</v>
      </c>
      <c r="K50" s="83"/>
      <c r="L50" s="82"/>
      <c r="M50" s="82"/>
      <c r="N50" s="705"/>
      <c r="O50" s="706"/>
      <c r="P50" s="706"/>
      <c r="Q50" s="706"/>
      <c r="R50" s="707"/>
      <c r="S50" s="7"/>
      <c r="T50" s="8"/>
      <c r="U50" s="629" t="s">
        <v>80</v>
      </c>
      <c r="V50" s="630"/>
      <c r="W50" s="531"/>
      <c r="X50" s="528"/>
      <c r="Y50" s="531"/>
      <c r="Z50" s="136"/>
      <c r="AA50" s="474"/>
      <c r="AB50" s="68" t="s">
        <v>140</v>
      </c>
      <c r="AC50" s="520"/>
      <c r="AD50" s="40"/>
      <c r="AE50" s="139">
        <f>AE47+AE48*0.94+AE49*1.15</f>
        <v>0</v>
      </c>
      <c r="AF50" s="162" t="s">
        <v>83</v>
      </c>
      <c r="AG50" s="165">
        <f>IF(Y$21=0,0,AE50*Y$21/1000)</f>
        <v>0</v>
      </c>
      <c r="AH50" s="7"/>
      <c r="AI50" s="7"/>
      <c r="AJ50" s="7"/>
      <c r="AK50" s="41"/>
      <c r="AL50" s="552" t="s">
        <v>375</v>
      </c>
      <c r="AM50" s="97"/>
      <c r="AN50" s="117" t="s">
        <v>376</v>
      </c>
      <c r="AO50" s="92"/>
      <c r="AP50" s="620"/>
      <c r="AQ50" s="621" t="s">
        <v>259</v>
      </c>
      <c r="AR50" s="414"/>
      <c r="AS50" s="423" t="s">
        <v>261</v>
      </c>
      <c r="AT50" s="421"/>
      <c r="AU50" s="421"/>
      <c r="AV50" s="422"/>
      <c r="AW50" s="755"/>
      <c r="AX50" s="756"/>
      <c r="AY50" s="420" t="s">
        <v>130</v>
      </c>
      <c r="AZ50" s="7"/>
      <c r="BA50" s="7"/>
      <c r="BB50" s="7"/>
      <c r="BC50" s="7"/>
      <c r="BD50" s="178"/>
      <c r="BE50" s="839" t="s">
        <v>264</v>
      </c>
      <c r="BF50" s="840"/>
      <c r="BG50" s="841"/>
      <c r="BH50" s="842" t="s">
        <v>269</v>
      </c>
      <c r="BI50" s="843"/>
      <c r="BJ50" s="843"/>
      <c r="BK50" s="844"/>
      <c r="BL50" s="845" t="s">
        <v>266</v>
      </c>
      <c r="BM50" s="846"/>
      <c r="BN50" s="846"/>
      <c r="BO50" s="846"/>
      <c r="BP50" s="846"/>
      <c r="BQ50" s="846"/>
      <c r="BR50" s="846"/>
      <c r="BS50" s="846"/>
      <c r="BT50" s="847"/>
      <c r="BU50" s="7"/>
    </row>
    <row r="51" spans="1:73" ht="13.5" customHeight="1" thickTop="1">
      <c r="A51" s="7"/>
      <c r="B51" s="685" t="s">
        <v>154</v>
      </c>
      <c r="C51" s="686"/>
      <c r="D51" s="763"/>
      <c r="E51" s="764"/>
      <c r="F51" s="161" t="s">
        <v>37</v>
      </c>
      <c r="G51" s="7"/>
      <c r="H51" s="82"/>
      <c r="I51" s="82"/>
      <c r="J51" s="130"/>
      <c r="K51" s="130"/>
      <c r="L51" s="130"/>
      <c r="M51" s="130"/>
      <c r="N51" s="130"/>
      <c r="O51" s="130"/>
      <c r="P51" s="130"/>
      <c r="Q51" s="130"/>
      <c r="R51" s="130"/>
      <c r="S51" s="7"/>
      <c r="T51" s="8"/>
      <c r="U51" s="629" t="s">
        <v>81</v>
      </c>
      <c r="V51" s="630"/>
      <c r="W51" s="531"/>
      <c r="X51" s="528"/>
      <c r="Y51" s="531"/>
      <c r="Z51" s="136"/>
      <c r="AA51" s="7"/>
      <c r="AB51" s="109" t="s">
        <v>111</v>
      </c>
      <c r="AC51" s="521"/>
      <c r="AD51" s="93"/>
      <c r="AE51" s="564" t="str">
        <f>IF(Z19=0,"",IF(O54="",O60/Z19,O54/Z19))</f>
        <v/>
      </c>
      <c r="AF51" s="163" t="s">
        <v>32</v>
      </c>
      <c r="AG51" s="165" t="s">
        <v>135</v>
      </c>
      <c r="AH51" s="7"/>
      <c r="AI51" s="7"/>
      <c r="AJ51" s="7"/>
      <c r="AK51" s="41"/>
      <c r="AL51" s="41"/>
      <c r="AM51" s="41"/>
      <c r="AN51" s="41"/>
      <c r="AO51" s="41"/>
      <c r="AP51" s="7"/>
      <c r="AQ51" s="190"/>
      <c r="AR51" s="41"/>
      <c r="AS51" s="106" t="s">
        <v>280</v>
      </c>
      <c r="AT51" s="7"/>
      <c r="AU51" s="41"/>
      <c r="AV51" s="189"/>
      <c r="AW51" s="189"/>
      <c r="AX51" s="190"/>
      <c r="AY51" s="41"/>
      <c r="AZ51" s="7"/>
      <c r="BA51" s="7"/>
      <c r="BB51" s="7"/>
      <c r="BC51" s="7"/>
      <c r="BD51" s="178"/>
      <c r="BE51" s="479"/>
      <c r="BF51" s="480"/>
      <c r="BG51" s="481"/>
      <c r="BH51" s="485"/>
      <c r="BI51" s="480"/>
      <c r="BJ51" s="480"/>
      <c r="BK51" s="481"/>
      <c r="BL51" s="485"/>
      <c r="BM51" s="480"/>
      <c r="BN51" s="480"/>
      <c r="BO51" s="480"/>
      <c r="BP51" s="480"/>
      <c r="BQ51" s="480"/>
      <c r="BR51" s="480"/>
      <c r="BS51" s="480"/>
      <c r="BT51" s="487"/>
      <c r="BU51" s="7"/>
    </row>
    <row r="52" spans="1:73" ht="15" customHeight="1">
      <c r="A52" s="7"/>
      <c r="B52" s="454"/>
      <c r="C52" s="239"/>
      <c r="D52" s="239"/>
      <c r="E52" s="239"/>
      <c r="F52" s="239"/>
      <c r="G52" s="239"/>
      <c r="H52" s="7"/>
      <c r="I52" s="7"/>
      <c r="J52" s="7"/>
      <c r="K52" s="10"/>
      <c r="L52" s="7"/>
      <c r="M52" s="7"/>
      <c r="N52" s="7"/>
      <c r="O52" s="7"/>
      <c r="P52" s="7"/>
      <c r="Q52" s="7"/>
      <c r="R52" s="7"/>
      <c r="S52" s="7"/>
      <c r="T52" s="8"/>
      <c r="U52" s="629" t="s">
        <v>84</v>
      </c>
      <c r="V52" s="630"/>
      <c r="W52" s="531"/>
      <c r="X52" s="528"/>
      <c r="Y52" s="531"/>
      <c r="Z52" s="136"/>
      <c r="AA52" s="7"/>
      <c r="AB52" s="518"/>
      <c r="AC52" s="518"/>
      <c r="AD52" s="518"/>
      <c r="AE52" s="518"/>
      <c r="AF52" s="518"/>
      <c r="AG52" s="518"/>
      <c r="AH52" s="7"/>
      <c r="AI52" s="7"/>
      <c r="AJ52" s="7"/>
      <c r="AK52" s="41"/>
      <c r="AL52" s="239"/>
      <c r="AM52" s="41"/>
      <c r="AN52" s="41"/>
      <c r="AO52" s="41"/>
      <c r="AP52" s="7"/>
      <c r="AQ52" s="190"/>
      <c r="AR52" s="41"/>
      <c r="AS52" s="106"/>
      <c r="AT52" s="7"/>
      <c r="AU52" s="41"/>
      <c r="AV52" s="189"/>
      <c r="AW52" s="189"/>
      <c r="AX52" s="190"/>
      <c r="AY52" s="41"/>
      <c r="AZ52" s="7"/>
      <c r="BA52" s="7"/>
      <c r="BB52" s="7"/>
      <c r="BC52" s="7"/>
      <c r="BD52" s="178"/>
      <c r="BE52" s="482"/>
      <c r="BF52" s="483"/>
      <c r="BG52" s="484"/>
      <c r="BH52" s="486"/>
      <c r="BI52" s="483"/>
      <c r="BJ52" s="483"/>
      <c r="BK52" s="484"/>
      <c r="BL52" s="486"/>
      <c r="BM52" s="483"/>
      <c r="BN52" s="483"/>
      <c r="BO52" s="483"/>
      <c r="BP52" s="483"/>
      <c r="BQ52" s="483"/>
      <c r="BR52" s="483"/>
      <c r="BS52" s="483"/>
      <c r="BT52" s="488"/>
      <c r="BU52" s="130"/>
    </row>
    <row r="53" spans="1:73" ht="13.5" customHeight="1">
      <c r="A53" s="7"/>
      <c r="B53" s="87"/>
      <c r="C53" s="7"/>
      <c r="D53" s="7"/>
      <c r="E53" s="7"/>
      <c r="F53" s="7"/>
      <c r="G53" s="130"/>
      <c r="H53" s="130"/>
      <c r="I53" s="130"/>
      <c r="J53" s="13" t="s">
        <v>281</v>
      </c>
      <c r="K53" s="107"/>
      <c r="L53" s="7"/>
      <c r="M53" s="7"/>
      <c r="N53" s="7"/>
      <c r="O53" s="7"/>
      <c r="P53" s="7"/>
      <c r="Q53" s="7"/>
      <c r="R53" s="7"/>
      <c r="S53" s="7"/>
      <c r="T53" s="8"/>
      <c r="U53" s="629" t="s">
        <v>85</v>
      </c>
      <c r="V53" s="630"/>
      <c r="W53" s="531"/>
      <c r="X53" s="528"/>
      <c r="Y53" s="531"/>
      <c r="Z53" s="136"/>
      <c r="AA53" s="7"/>
      <c r="AB53" s="518"/>
      <c r="AC53" s="518"/>
      <c r="AD53" s="518"/>
      <c r="AE53" s="518"/>
      <c r="AF53" s="518"/>
      <c r="AG53" s="518"/>
      <c r="AH53" s="7"/>
      <c r="AI53" s="7"/>
      <c r="AJ53" s="7"/>
      <c r="AK53" s="13"/>
      <c r="AL53" s="7"/>
      <c r="AM53" s="7"/>
      <c r="AN53" s="7"/>
      <c r="AO53" s="41"/>
      <c r="AP53" s="41"/>
      <c r="AQ53" s="41"/>
      <c r="AR53" s="7"/>
      <c r="AS53" s="7"/>
      <c r="AT53" s="7"/>
      <c r="AU53" s="7"/>
      <c r="AV53" s="7"/>
      <c r="AW53" s="7"/>
      <c r="AX53" s="7"/>
      <c r="AY53" s="41"/>
      <c r="AZ53" s="41"/>
      <c r="BA53" s="41"/>
      <c r="BB53" s="7"/>
      <c r="BC53" s="130"/>
      <c r="BD53" s="178"/>
      <c r="BE53" s="771"/>
      <c r="BF53" s="766"/>
      <c r="BG53" s="767"/>
      <c r="BH53" s="765"/>
      <c r="BI53" s="766"/>
      <c r="BJ53" s="766"/>
      <c r="BK53" s="767"/>
      <c r="BL53" s="765"/>
      <c r="BM53" s="766"/>
      <c r="BN53" s="766"/>
      <c r="BO53" s="766"/>
      <c r="BP53" s="766"/>
      <c r="BQ53" s="766"/>
      <c r="BR53" s="766"/>
      <c r="BS53" s="766"/>
      <c r="BT53" s="775"/>
      <c r="BU53" s="130"/>
    </row>
    <row r="54" spans="1:73" ht="13.5" customHeight="1">
      <c r="A54" s="7"/>
      <c r="B54" s="87" t="s">
        <v>373</v>
      </c>
      <c r="C54" s="7"/>
      <c r="D54" s="7"/>
      <c r="E54" s="7"/>
      <c r="F54" s="7"/>
      <c r="G54" s="130"/>
      <c r="H54" s="239"/>
      <c r="I54" s="7"/>
      <c r="J54" s="110" t="s">
        <v>128</v>
      </c>
      <c r="K54" s="103"/>
      <c r="L54" s="111"/>
      <c r="M54" s="103"/>
      <c r="N54" s="103"/>
      <c r="O54" s="782"/>
      <c r="P54" s="783"/>
      <c r="Q54" s="783"/>
      <c r="R54" s="170" t="s">
        <v>121</v>
      </c>
      <c r="S54" s="7"/>
      <c r="T54" s="8"/>
      <c r="U54" s="629" t="s">
        <v>96</v>
      </c>
      <c r="V54" s="630"/>
      <c r="W54" s="531"/>
      <c r="X54" s="528"/>
      <c r="Y54" s="531"/>
      <c r="Z54" s="136"/>
      <c r="AA54" s="7"/>
      <c r="AB54" s="518"/>
      <c r="AC54" s="518"/>
      <c r="AD54" s="518"/>
      <c r="AE54" s="518"/>
      <c r="AF54" s="518"/>
      <c r="AG54" s="518"/>
      <c r="AH54" s="7"/>
      <c r="AI54" s="7"/>
      <c r="AJ54" s="7"/>
      <c r="AK54" s="178" t="s">
        <v>279</v>
      </c>
      <c r="AL54" s="7"/>
      <c r="AM54" s="7"/>
      <c r="AN54" s="7"/>
      <c r="AO54" s="41"/>
      <c r="AP54" s="41"/>
      <c r="AQ54" s="195"/>
      <c r="AR54" s="7"/>
      <c r="AS54" s="7"/>
      <c r="AT54" s="7"/>
      <c r="AU54" s="7"/>
      <c r="AV54" s="7"/>
      <c r="AW54" s="7"/>
      <c r="AX54" s="7"/>
      <c r="AY54" s="7"/>
      <c r="AZ54" s="7"/>
      <c r="BA54" s="7"/>
      <c r="BB54" s="7"/>
      <c r="BC54" s="130"/>
      <c r="BD54" s="178"/>
      <c r="BE54" s="772"/>
      <c r="BF54" s="769"/>
      <c r="BG54" s="770"/>
      <c r="BH54" s="768"/>
      <c r="BI54" s="769"/>
      <c r="BJ54" s="769"/>
      <c r="BK54" s="770"/>
      <c r="BL54" s="768"/>
      <c r="BM54" s="769"/>
      <c r="BN54" s="769"/>
      <c r="BO54" s="769"/>
      <c r="BP54" s="769"/>
      <c r="BQ54" s="769"/>
      <c r="BR54" s="769"/>
      <c r="BS54" s="769"/>
      <c r="BT54" s="776"/>
      <c r="BU54" s="7"/>
    </row>
    <row r="55" spans="1:73" ht="13.5" customHeight="1">
      <c r="A55" s="7"/>
      <c r="B55" s="158" t="s">
        <v>374</v>
      </c>
      <c r="C55" s="130"/>
      <c r="D55" s="130"/>
      <c r="E55" s="130"/>
      <c r="F55" s="130"/>
      <c r="G55" s="130"/>
      <c r="H55" s="239"/>
      <c r="I55" s="7"/>
      <c r="J55" s="713" t="s">
        <v>162</v>
      </c>
      <c r="K55" s="714"/>
      <c r="L55" s="714"/>
      <c r="M55" s="714"/>
      <c r="N55" s="714"/>
      <c r="O55" s="714"/>
      <c r="P55" s="714"/>
      <c r="Q55" s="714"/>
      <c r="R55" s="714"/>
      <c r="S55" s="7"/>
      <c r="T55" s="8"/>
      <c r="U55" s="631" t="s">
        <v>94</v>
      </c>
      <c r="V55" s="632"/>
      <c r="W55" s="532"/>
      <c r="X55" s="529"/>
      <c r="Y55" s="532"/>
      <c r="Z55" s="137"/>
      <c r="AA55" s="178"/>
      <c r="AB55" s="518"/>
      <c r="AC55" s="518"/>
      <c r="AD55" s="518"/>
      <c r="AE55" s="518"/>
      <c r="AF55" s="518"/>
      <c r="AG55" s="518"/>
      <c r="AH55" s="7"/>
      <c r="AI55" s="7"/>
      <c r="AJ55" s="7"/>
      <c r="AK55" s="41" t="s">
        <v>444</v>
      </c>
      <c r="AL55" s="184"/>
      <c r="AM55" s="7"/>
      <c r="AN55" s="7"/>
      <c r="AO55" s="41"/>
      <c r="AP55" s="41"/>
      <c r="AQ55" s="195"/>
      <c r="AR55" s="7"/>
      <c r="AS55" s="7"/>
      <c r="AT55" s="7"/>
      <c r="AU55" s="7"/>
      <c r="AV55" s="7"/>
      <c r="AW55" s="7"/>
      <c r="AX55" s="7"/>
      <c r="AY55" s="7"/>
      <c r="AZ55" s="7"/>
      <c r="BA55" s="7"/>
      <c r="BB55" s="7"/>
      <c r="BC55" s="130"/>
      <c r="BD55" s="41"/>
      <c r="BE55" s="654" t="s">
        <v>271</v>
      </c>
      <c r="BF55" s="655"/>
      <c r="BG55" s="7"/>
      <c r="BH55" s="762" t="s">
        <v>270</v>
      </c>
      <c r="BI55" s="655"/>
      <c r="BJ55" s="655"/>
      <c r="BK55" s="655"/>
      <c r="BL55" s="106" t="s">
        <v>267</v>
      </c>
      <c r="BM55" s="108"/>
      <c r="BN55" s="7"/>
      <c r="BO55" s="7"/>
      <c r="BP55" s="7"/>
      <c r="BQ55" s="7"/>
      <c r="BR55" s="7"/>
      <c r="BS55" s="7"/>
      <c r="BT55" s="7"/>
      <c r="BU55" s="7"/>
    </row>
    <row r="56" spans="1:73" ht="13.5" customHeight="1">
      <c r="A56" s="7"/>
      <c r="B56" s="132" t="s">
        <v>157</v>
      </c>
      <c r="C56" s="133"/>
      <c r="D56" s="133"/>
      <c r="E56" s="134"/>
      <c r="F56" s="773" t="s">
        <v>53</v>
      </c>
      <c r="G56" s="774"/>
      <c r="H56" s="239"/>
      <c r="I56" s="7"/>
      <c r="J56" s="715"/>
      <c r="K56" s="715"/>
      <c r="L56" s="715"/>
      <c r="M56" s="715"/>
      <c r="N56" s="715"/>
      <c r="O56" s="715"/>
      <c r="P56" s="715"/>
      <c r="Q56" s="715"/>
      <c r="R56" s="715"/>
      <c r="S56" s="7"/>
      <c r="T56" s="8"/>
      <c r="U56" s="633" t="s">
        <v>82</v>
      </c>
      <c r="V56" s="634"/>
      <c r="W56" s="533">
        <f>SUM(W50:W55)</f>
        <v>0</v>
      </c>
      <c r="X56" s="517">
        <f t="shared" ref="X56:Z56" si="2">SUM(X50:X55)</f>
        <v>0</v>
      </c>
      <c r="Y56" s="533">
        <f t="shared" si="2"/>
        <v>0</v>
      </c>
      <c r="Z56" s="62">
        <f t="shared" si="2"/>
        <v>0</v>
      </c>
      <c r="AA56" s="178"/>
      <c r="AB56" s="178" t="s">
        <v>122</v>
      </c>
      <c r="AC56" s="7"/>
      <c r="AD56" s="7"/>
      <c r="AE56" s="7"/>
      <c r="AF56" s="7"/>
      <c r="AG56" s="7"/>
      <c r="AH56" s="7"/>
      <c r="AI56" s="7"/>
      <c r="AJ56" s="7"/>
      <c r="AK56" s="41"/>
      <c r="AL56" s="216" t="s">
        <v>55</v>
      </c>
      <c r="AM56" s="217"/>
      <c r="AN56" s="218"/>
      <c r="AO56" s="218"/>
      <c r="AP56" s="218"/>
      <c r="AQ56" s="218"/>
      <c r="AR56" s="218"/>
      <c r="AS56" s="218"/>
      <c r="AT56" s="218"/>
      <c r="AU56" s="218"/>
      <c r="AV56" s="219"/>
      <c r="AW56" s="7"/>
      <c r="AX56" s="7"/>
      <c r="AY56" s="7"/>
      <c r="AZ56" s="7"/>
      <c r="BA56" s="7"/>
      <c r="BB56" s="7"/>
      <c r="BC56" s="130"/>
      <c r="BD56" s="8"/>
      <c r="BE56" s="656"/>
      <c r="BF56" s="656"/>
      <c r="BG56" s="130"/>
      <c r="BH56" s="656"/>
      <c r="BI56" s="656"/>
      <c r="BJ56" s="656"/>
      <c r="BK56" s="656"/>
      <c r="BL56" s="130"/>
      <c r="BM56" s="130"/>
      <c r="BN56" s="130"/>
      <c r="BO56" s="130"/>
      <c r="BP56" s="130"/>
      <c r="BQ56" s="130"/>
      <c r="BR56" s="130"/>
      <c r="BS56" s="130"/>
      <c r="BT56" s="130"/>
      <c r="BU56" s="7"/>
    </row>
    <row r="57" spans="1:73" ht="13.5" customHeight="1">
      <c r="A57" s="7"/>
      <c r="B57" s="552" t="s">
        <v>375</v>
      </c>
      <c r="C57" s="97"/>
      <c r="D57" s="117" t="s">
        <v>376</v>
      </c>
      <c r="E57" s="92"/>
      <c r="F57" s="141"/>
      <c r="G57" s="131" t="s">
        <v>158</v>
      </c>
      <c r="H57" s="455"/>
      <c r="I57" s="7"/>
      <c r="J57" s="716"/>
      <c r="K57" s="716"/>
      <c r="L57" s="716"/>
      <c r="M57" s="716"/>
      <c r="N57" s="716"/>
      <c r="O57" s="716"/>
      <c r="P57" s="716"/>
      <c r="Q57" s="716"/>
      <c r="R57" s="716"/>
      <c r="S57" s="7"/>
      <c r="T57" s="8"/>
      <c r="U57" s="82"/>
      <c r="V57" s="7"/>
      <c r="W57" s="7"/>
      <c r="X57" s="7"/>
      <c r="Y57" s="7"/>
      <c r="Z57" s="7"/>
      <c r="AA57" s="473"/>
      <c r="AB57" s="178" t="s">
        <v>160</v>
      </c>
      <c r="AC57" s="7"/>
      <c r="AD57" s="7"/>
      <c r="AE57" s="7"/>
      <c r="AF57" s="7"/>
      <c r="AG57" s="7"/>
      <c r="AH57" s="7"/>
      <c r="AI57" s="7"/>
      <c r="AJ57" s="7"/>
      <c r="AK57" s="41"/>
      <c r="AL57" s="622"/>
      <c r="AM57" s="220" t="s">
        <v>445</v>
      </c>
      <c r="AN57" s="212"/>
      <c r="AO57" s="212"/>
      <c r="AP57" s="212"/>
      <c r="AQ57" s="212"/>
      <c r="AR57" s="212"/>
      <c r="AS57" s="212"/>
      <c r="AT57" s="212"/>
      <c r="AU57" s="212"/>
      <c r="AV57" s="213"/>
      <c r="AW57" s="7"/>
      <c r="AX57" s="7"/>
      <c r="AY57" s="7"/>
      <c r="AZ57" s="7"/>
      <c r="BA57" s="7"/>
      <c r="BB57" s="130"/>
      <c r="BC57" s="130"/>
      <c r="BD57" s="8"/>
      <c r="BE57" s="656"/>
      <c r="BF57" s="656"/>
      <c r="BG57" s="130"/>
      <c r="BH57" s="656"/>
      <c r="BI57" s="656"/>
      <c r="BJ57" s="656"/>
      <c r="BK57" s="656"/>
      <c r="BL57" s="130"/>
      <c r="BM57" s="130"/>
      <c r="BN57" s="130"/>
      <c r="BO57" s="130"/>
      <c r="BP57" s="130"/>
      <c r="BQ57" s="130"/>
      <c r="BR57" s="130"/>
      <c r="BS57" s="130"/>
      <c r="BT57" s="130"/>
      <c r="BU57" s="7"/>
    </row>
    <row r="58" spans="1:73" ht="13.5" customHeight="1">
      <c r="A58" s="7"/>
      <c r="B58" s="8"/>
      <c r="C58" s="7"/>
      <c r="D58" s="7"/>
      <c r="E58" s="7"/>
      <c r="F58" s="82"/>
      <c r="G58" s="82"/>
      <c r="H58" s="7"/>
      <c r="I58" s="7"/>
      <c r="J58" s="22" t="s">
        <v>129</v>
      </c>
      <c r="K58" s="23"/>
      <c r="L58" s="114"/>
      <c r="M58" s="23"/>
      <c r="N58" s="23"/>
      <c r="O58" s="711"/>
      <c r="P58" s="712"/>
      <c r="Q58" s="712"/>
      <c r="R58" s="171" t="s">
        <v>121</v>
      </c>
      <c r="S58" s="7"/>
      <c r="T58" s="8"/>
      <c r="U58" s="536"/>
      <c r="V58" s="7"/>
      <c r="W58" s="7"/>
      <c r="X58" s="7"/>
      <c r="Y58" s="7"/>
      <c r="Z58" s="7"/>
      <c r="AA58" s="474"/>
      <c r="AB58" s="689"/>
      <c r="AC58" s="690"/>
      <c r="AD58" s="690"/>
      <c r="AE58" s="690"/>
      <c r="AF58" s="690"/>
      <c r="AG58" s="690"/>
      <c r="AH58" s="7"/>
      <c r="AI58" s="7"/>
      <c r="AJ58" s="7"/>
      <c r="AK58" s="41"/>
      <c r="AL58" s="623"/>
      <c r="AM58" s="444" t="s">
        <v>446</v>
      </c>
      <c r="AN58" s="445"/>
      <c r="AO58" s="445"/>
      <c r="AP58" s="445"/>
      <c r="AQ58" s="446"/>
      <c r="AR58" s="446"/>
      <c r="AS58" s="446"/>
      <c r="AT58" s="446"/>
      <c r="AU58" s="446"/>
      <c r="AV58" s="447"/>
      <c r="AW58" s="7"/>
      <c r="AX58" s="7"/>
      <c r="AY58" s="7"/>
      <c r="AZ58" s="7"/>
      <c r="BA58" s="7"/>
      <c r="BB58" s="130"/>
      <c r="BC58" s="130"/>
      <c r="BD58" s="8"/>
      <c r="BE58" s="130"/>
      <c r="BF58" s="7"/>
      <c r="BG58" s="7"/>
      <c r="BH58" s="7"/>
      <c r="BI58" s="7"/>
      <c r="BJ58" s="7"/>
      <c r="BK58" s="7"/>
      <c r="BL58" s="7"/>
      <c r="BM58" s="7"/>
      <c r="BN58" s="7"/>
      <c r="BO58" s="7"/>
      <c r="BP58" s="7"/>
      <c r="BQ58" s="7"/>
      <c r="BR58" s="7"/>
      <c r="BS58" s="7"/>
      <c r="BT58" s="7"/>
      <c r="BU58" s="7"/>
    </row>
    <row r="59" spans="1:73" ht="13.5" customHeight="1">
      <c r="A59" s="7"/>
      <c r="B59" s="112" t="s">
        <v>112</v>
      </c>
      <c r="C59" s="82"/>
      <c r="D59" s="82"/>
      <c r="E59" s="82"/>
      <c r="F59" s="501"/>
      <c r="G59" s="501"/>
      <c r="H59" s="501"/>
      <c r="I59" s="7"/>
      <c r="J59" s="116" t="s">
        <v>136</v>
      </c>
      <c r="K59" s="117"/>
      <c r="L59" s="117"/>
      <c r="M59" s="117"/>
      <c r="N59" s="117"/>
      <c r="O59" s="125"/>
      <c r="P59" s="126"/>
      <c r="Q59" s="146"/>
      <c r="R59" s="160" t="s">
        <v>130</v>
      </c>
      <c r="S59" s="7"/>
      <c r="T59" s="112"/>
      <c r="U59" s="13" t="s">
        <v>362</v>
      </c>
      <c r="V59" s="7"/>
      <c r="W59" s="7"/>
      <c r="X59" s="7"/>
      <c r="Y59" s="7"/>
      <c r="Z59" s="89"/>
      <c r="AA59" s="474"/>
      <c r="AB59" s="690"/>
      <c r="AC59" s="690"/>
      <c r="AD59" s="690"/>
      <c r="AE59" s="690"/>
      <c r="AF59" s="690"/>
      <c r="AG59" s="690"/>
      <c r="AH59" s="7"/>
      <c r="AI59" s="7"/>
      <c r="AJ59" s="7"/>
      <c r="AK59" s="41"/>
      <c r="AL59" s="624"/>
      <c r="AM59" s="221" t="s">
        <v>447</v>
      </c>
      <c r="AN59" s="92"/>
      <c r="AO59" s="214"/>
      <c r="AP59" s="215"/>
      <c r="AQ59" s="215"/>
      <c r="AR59" s="92"/>
      <c r="AS59" s="92"/>
      <c r="AT59" s="92"/>
      <c r="AU59" s="92"/>
      <c r="AV59" s="94"/>
      <c r="AW59" s="7"/>
      <c r="AX59" s="7"/>
      <c r="AY59" s="7"/>
      <c r="AZ59" s="7"/>
      <c r="BA59" s="7"/>
      <c r="BB59" s="130"/>
      <c r="BC59" s="130"/>
      <c r="BD59" s="130"/>
      <c r="BE59" s="240" t="s">
        <v>117</v>
      </c>
      <c r="BF59" s="7"/>
      <c r="BG59" s="7"/>
      <c r="BH59" s="7"/>
      <c r="BI59" s="7"/>
      <c r="BJ59" s="7"/>
      <c r="BK59" s="7"/>
      <c r="BL59" s="7"/>
      <c r="BM59" s="7"/>
      <c r="BN59" s="7"/>
      <c r="BO59" s="7"/>
      <c r="BP59" s="7"/>
      <c r="BQ59" s="7"/>
      <c r="BR59" s="7"/>
      <c r="BS59" s="7"/>
      <c r="BT59" s="7"/>
      <c r="BU59" s="7"/>
    </row>
    <row r="60" spans="1:73" ht="13.5" customHeight="1">
      <c r="A60" s="113"/>
      <c r="B60" s="96" t="s">
        <v>113</v>
      </c>
      <c r="C60" s="13"/>
      <c r="D60" s="7"/>
      <c r="E60" s="7"/>
      <c r="F60" s="7"/>
      <c r="G60" s="7"/>
      <c r="H60" s="7"/>
      <c r="I60" s="7"/>
      <c r="J60" s="90" t="s">
        <v>365</v>
      </c>
      <c r="K60" s="23"/>
      <c r="L60" s="114"/>
      <c r="M60" s="23"/>
      <c r="N60" s="23"/>
      <c r="O60" s="687">
        <f>O58*Q59/100</f>
        <v>0</v>
      </c>
      <c r="P60" s="688"/>
      <c r="Q60" s="688"/>
      <c r="R60" s="172" t="s">
        <v>121</v>
      </c>
      <c r="S60" s="7"/>
      <c r="T60" s="96"/>
      <c r="U60" s="695" t="s">
        <v>355</v>
      </c>
      <c r="V60" s="683"/>
      <c r="W60" s="534"/>
      <c r="X60" s="130"/>
      <c r="Y60" s="130"/>
      <c r="Z60" s="7"/>
      <c r="AA60" s="475"/>
      <c r="AB60" s="690"/>
      <c r="AC60" s="690"/>
      <c r="AD60" s="690"/>
      <c r="AE60" s="690"/>
      <c r="AF60" s="690"/>
      <c r="AG60" s="690"/>
      <c r="AH60" s="7"/>
      <c r="AI60" s="7"/>
      <c r="AJ60" s="7"/>
      <c r="AK60" s="130"/>
      <c r="AL60" s="7"/>
      <c r="AM60" s="7"/>
      <c r="AN60" s="7"/>
      <c r="AO60" s="7"/>
      <c r="AP60" s="7"/>
      <c r="AQ60" s="7"/>
      <c r="AR60" s="7"/>
      <c r="AS60" s="10"/>
      <c r="AT60" s="7"/>
      <c r="AU60" s="7"/>
      <c r="AV60" s="7"/>
      <c r="AW60" s="130"/>
      <c r="AX60" s="130"/>
      <c r="AY60" s="130"/>
      <c r="AZ60" s="130"/>
      <c r="BA60" s="130"/>
      <c r="BB60" s="130"/>
      <c r="BC60" s="130"/>
      <c r="BD60" s="130"/>
      <c r="BE60" s="7"/>
      <c r="BF60" s="7"/>
      <c r="BG60" s="7"/>
      <c r="BH60" s="7"/>
      <c r="BI60" s="7"/>
      <c r="BJ60" s="7"/>
      <c r="BK60" s="7"/>
      <c r="BL60" s="7"/>
      <c r="BM60" s="7"/>
      <c r="BN60" s="7"/>
      <c r="BO60" s="7"/>
      <c r="BP60" s="7"/>
      <c r="BQ60" s="7"/>
      <c r="BR60" s="7"/>
      <c r="BS60" s="7"/>
      <c r="BT60" s="7"/>
      <c r="BU60" s="7"/>
    </row>
    <row r="61" spans="1:73" ht="13.5" customHeight="1">
      <c r="A61" s="113"/>
      <c r="B61" s="112" t="s">
        <v>114</v>
      </c>
      <c r="C61" s="82"/>
      <c r="D61" s="7"/>
      <c r="E61" s="7"/>
      <c r="F61" s="7"/>
      <c r="G61" s="7"/>
      <c r="H61" s="7"/>
      <c r="I61" s="7"/>
      <c r="J61" s="7"/>
      <c r="K61" s="7"/>
      <c r="L61" s="7"/>
      <c r="M61" s="7"/>
      <c r="N61" s="7"/>
      <c r="O61" s="7"/>
      <c r="P61" s="7"/>
      <c r="Q61" s="7"/>
      <c r="R61" s="7"/>
      <c r="S61" s="7"/>
      <c r="T61" s="112"/>
      <c r="U61" s="627" t="s">
        <v>356</v>
      </c>
      <c r="V61" s="628"/>
      <c r="W61" s="535"/>
      <c r="X61" s="130"/>
      <c r="Y61" s="130"/>
      <c r="Z61" s="7"/>
      <c r="AA61" s="7"/>
      <c r="AB61" s="7"/>
      <c r="AC61" s="7"/>
      <c r="AD61" s="7"/>
      <c r="AE61" s="7"/>
      <c r="AF61" s="7"/>
      <c r="AG61" s="115" t="s">
        <v>119</v>
      </c>
      <c r="AH61" s="7"/>
      <c r="AI61" s="7"/>
      <c r="AJ61" s="7"/>
      <c r="AK61" s="130"/>
      <c r="AL61" s="130"/>
      <c r="AM61" s="130"/>
      <c r="AN61" s="130"/>
      <c r="AO61" s="130"/>
      <c r="AP61" s="130"/>
      <c r="AQ61" s="130"/>
      <c r="AR61" s="130"/>
      <c r="AS61" s="130"/>
      <c r="AT61" s="130"/>
      <c r="AU61" s="130"/>
      <c r="AV61" s="130"/>
      <c r="AW61" s="130"/>
      <c r="AX61" s="130"/>
      <c r="AY61" s="130"/>
      <c r="AZ61" s="130"/>
      <c r="BA61" s="130"/>
      <c r="BB61" s="130"/>
      <c r="BC61" s="130"/>
      <c r="BD61" s="130"/>
      <c r="BE61" s="7"/>
      <c r="BF61" s="7"/>
      <c r="BG61" s="7"/>
      <c r="BH61" s="7"/>
      <c r="BI61" s="7"/>
      <c r="BJ61" s="7"/>
      <c r="BK61" s="7"/>
      <c r="BL61" s="241" t="s">
        <v>118</v>
      </c>
      <c r="BM61" s="7"/>
      <c r="BN61" s="7"/>
      <c r="BO61" s="7"/>
      <c r="BP61" s="7"/>
      <c r="BQ61" s="7"/>
      <c r="BR61" s="7"/>
      <c r="BS61" s="7"/>
      <c r="BT61" s="7"/>
      <c r="BU61" s="130"/>
    </row>
    <row r="62" spans="1:73" ht="13.5" customHeight="1">
      <c r="A62" s="118"/>
      <c r="B62" s="84"/>
      <c r="C62" s="82"/>
      <c r="D62" s="95"/>
      <c r="E62" s="96"/>
      <c r="F62" s="7"/>
      <c r="G62" s="7"/>
      <c r="H62" s="7"/>
      <c r="I62" s="7"/>
      <c r="J62" s="7"/>
      <c r="K62" s="10"/>
      <c r="L62" s="7"/>
      <c r="M62" s="7"/>
      <c r="N62" s="7"/>
      <c r="O62" s="7"/>
      <c r="P62" s="7"/>
      <c r="Q62" s="7"/>
      <c r="R62" s="7"/>
      <c r="S62" s="7"/>
      <c r="T62" s="7"/>
      <c r="U62" s="7"/>
      <c r="V62" s="7"/>
      <c r="W62" s="7"/>
      <c r="X62" s="7"/>
      <c r="Y62" s="7"/>
      <c r="Z62" s="7"/>
      <c r="AA62" s="7"/>
      <c r="AB62" s="7"/>
      <c r="AC62" s="7"/>
      <c r="AD62" s="7"/>
      <c r="AE62" s="7"/>
      <c r="AF62" s="7"/>
      <c r="AG62" s="7"/>
      <c r="AH62" s="7"/>
      <c r="AI62" s="7"/>
      <c r="AJ62" s="7"/>
      <c r="AK62" s="130"/>
      <c r="AL62" s="130"/>
      <c r="AM62" s="130"/>
      <c r="AN62" s="130"/>
      <c r="AO62" s="130"/>
      <c r="AP62" s="130"/>
      <c r="AQ62" s="130"/>
      <c r="AR62" s="130"/>
      <c r="AS62" s="130"/>
      <c r="AT62" s="130"/>
      <c r="AU62" s="130"/>
      <c r="AV62" s="130"/>
      <c r="AW62" s="130"/>
      <c r="AX62" s="130"/>
      <c r="AY62" s="130"/>
      <c r="AZ62" s="130"/>
      <c r="BA62" s="130"/>
      <c r="BB62" s="130"/>
      <c r="BC62" s="130"/>
      <c r="BD62" s="130"/>
      <c r="BE62" s="7"/>
      <c r="BF62" s="7"/>
      <c r="BG62" s="7"/>
      <c r="BH62" s="7"/>
      <c r="BI62" s="7"/>
      <c r="BJ62" s="7"/>
      <c r="BK62" s="7"/>
      <c r="BL62" s="130"/>
      <c r="BM62" s="130"/>
      <c r="BN62" s="130"/>
      <c r="BO62" s="130"/>
      <c r="BP62" s="130"/>
      <c r="BQ62" s="130"/>
      <c r="BR62" s="130"/>
      <c r="BS62" s="130"/>
      <c r="BT62" s="130"/>
      <c r="BU62" s="130"/>
    </row>
    <row r="64" spans="1:73" ht="13.5" customHeight="1">
      <c r="B64" s="553" t="s">
        <v>377</v>
      </c>
      <c r="C64" s="554"/>
      <c r="D64" s="554"/>
      <c r="E64" s="555" t="s">
        <v>174</v>
      </c>
      <c r="G64" s="562"/>
      <c r="H64" s="562"/>
      <c r="I64" s="562"/>
      <c r="W64" s="430" t="s">
        <v>289</v>
      </c>
      <c r="X64" s="431" t="s">
        <v>296</v>
      </c>
      <c r="Y64" s="432"/>
      <c r="Z64" s="432"/>
      <c r="AA64" s="432"/>
      <c r="AB64" s="432"/>
      <c r="AC64" s="432"/>
      <c r="AD64" s="432"/>
      <c r="AE64" s="432"/>
      <c r="AF64" s="432"/>
      <c r="AG64" s="433"/>
    </row>
    <row r="65" spans="2:33" ht="13.5" customHeight="1">
      <c r="B65" s="556"/>
      <c r="C65" s="557">
        <v>0</v>
      </c>
      <c r="D65" s="558"/>
      <c r="E65" s="559"/>
      <c r="G65" s="563"/>
      <c r="H65" s="563"/>
      <c r="I65" s="563"/>
      <c r="W65" s="427" t="s">
        <v>290</v>
      </c>
      <c r="X65" s="434" t="str">
        <f>IF(X19=X33,"","製造数量の新規合材（Ａ）が7-1と7-2で一致しない")</f>
        <v/>
      </c>
      <c r="Y65" s="428"/>
      <c r="Z65" s="428"/>
      <c r="AA65" s="428"/>
      <c r="AB65" s="428"/>
      <c r="AC65" s="428"/>
      <c r="AD65" s="428"/>
      <c r="AE65" s="428"/>
      <c r="AF65" s="428"/>
      <c r="AG65" s="429"/>
    </row>
    <row r="66" spans="2:33" ht="13.5" customHeight="1">
      <c r="W66" s="427" t="s">
        <v>291</v>
      </c>
      <c r="X66" s="434" t="str">
        <f>IF(Y19=Y33,"","製造数量の再生合材（Ｂ）が7-1と7-2で一致しない")</f>
        <v/>
      </c>
      <c r="Y66" s="428"/>
      <c r="Z66" s="428"/>
      <c r="AA66" s="428"/>
      <c r="AB66" s="428"/>
      <c r="AC66" s="428"/>
      <c r="AD66" s="428"/>
      <c r="AE66" s="428"/>
      <c r="AF66" s="428"/>
      <c r="AG66" s="429"/>
    </row>
    <row r="67" spans="2:33" ht="13.5" customHeight="1">
      <c r="W67" s="427" t="s">
        <v>292</v>
      </c>
      <c r="X67" s="434" t="str">
        <f>IF(Z19=W43,IF(Z19=Z40,"","7-4荷姿別出荷数量(Ｃ)が7-1と一致しない"),"7-3使用先別製造数量（Ｃ）が7-1と一致しない")</f>
        <v/>
      </c>
      <c r="Y67" s="428"/>
      <c r="Z67" s="428"/>
      <c r="AA67" s="428"/>
      <c r="AB67" s="428"/>
      <c r="AC67" s="428"/>
      <c r="AD67" s="428"/>
      <c r="AE67" s="428"/>
      <c r="AF67" s="428"/>
      <c r="AG67" s="429"/>
    </row>
    <row r="68" spans="2:33" ht="13.5" customHeight="1">
      <c r="W68" s="427" t="s">
        <v>288</v>
      </c>
      <c r="X68" s="434" t="str">
        <f>IF(AND(Z28&gt;20,AE34=0),W68&amp;"において製造されている(7-2に記載がある）のに材料(8-2)がない","")</f>
        <v/>
      </c>
      <c r="Y68" s="428"/>
      <c r="Z68" s="428"/>
      <c r="AA68" s="428"/>
      <c r="AB68" s="428"/>
      <c r="AC68" s="428"/>
      <c r="AD68" s="428"/>
      <c r="AE68" s="428"/>
      <c r="AF68" s="428"/>
      <c r="AG68" s="429"/>
    </row>
    <row r="69" spans="2:33" ht="13.5" customHeight="1">
      <c r="W69" s="427" t="s">
        <v>293</v>
      </c>
      <c r="X69" s="434" t="str">
        <f>IF(AND(Z29&gt;20,AE35=0),W69&amp;"において製造されている(7-2に記載がある）のに材料(8-2)がない","")</f>
        <v/>
      </c>
      <c r="Y69" s="428"/>
      <c r="Z69" s="428"/>
      <c r="AA69" s="428"/>
      <c r="AB69" s="428"/>
      <c r="AC69" s="428"/>
      <c r="AD69" s="428"/>
      <c r="AE69" s="428"/>
      <c r="AF69" s="428"/>
      <c r="AG69" s="429"/>
    </row>
    <row r="70" spans="2:33" ht="13.5" customHeight="1">
      <c r="W70" s="427" t="s">
        <v>294</v>
      </c>
      <c r="X70" s="434" t="str">
        <f>IF(AND(Z30&gt;20,AE36=0),W70&amp;"において製造されている(7-2に記載がある）のに材料(8-2)がない","")</f>
        <v/>
      </c>
      <c r="Y70" s="428"/>
      <c r="Z70" s="428"/>
      <c r="AA70" s="428"/>
      <c r="AB70" s="428"/>
      <c r="AC70" s="428"/>
      <c r="AD70" s="428"/>
      <c r="AE70" s="428"/>
      <c r="AF70" s="428"/>
      <c r="AG70" s="429"/>
    </row>
    <row r="71" spans="2:33" ht="13.5" customHeight="1">
      <c r="W71" s="427" t="s">
        <v>295</v>
      </c>
      <c r="X71" s="434" t="str">
        <f>IF(AND(Z31&gt;20,AE37=0),W71&amp;"において製造されている(7-2に記載がある）のに材料(8-2)がない","")</f>
        <v/>
      </c>
      <c r="Y71" s="428"/>
      <c r="Z71" s="428"/>
      <c r="AA71" s="428"/>
      <c r="AB71" s="428"/>
      <c r="AC71" s="428"/>
      <c r="AD71" s="428"/>
      <c r="AE71" s="428"/>
      <c r="AF71" s="428"/>
      <c r="AG71" s="429"/>
    </row>
    <row r="72" spans="2:33" ht="13.5" customHeight="1">
      <c r="W72" s="427" t="s">
        <v>288</v>
      </c>
      <c r="X72" s="434" t="str">
        <f>IF(AND(AE34&gt;0,Z28=0),W72&amp;"において材料がある(8-2に記載がある）のに製造数量(7-2)がない","")</f>
        <v/>
      </c>
      <c r="Y72" s="428"/>
      <c r="Z72" s="428"/>
      <c r="AA72" s="428"/>
      <c r="AB72" s="428"/>
      <c r="AC72" s="428"/>
      <c r="AD72" s="428"/>
      <c r="AE72" s="428"/>
      <c r="AF72" s="428"/>
      <c r="AG72" s="429"/>
    </row>
    <row r="73" spans="2:33" ht="13.5" customHeight="1">
      <c r="W73" s="427" t="s">
        <v>293</v>
      </c>
      <c r="X73" s="434" t="str">
        <f>IF(AND(AE35&gt;0,Z29=0),W73&amp;"において材料がある(8-2に記載がある）のに製造数量(7-2)がない","")</f>
        <v/>
      </c>
      <c r="Y73" s="428"/>
      <c r="Z73" s="428"/>
      <c r="AA73" s="428"/>
      <c r="AB73" s="428"/>
      <c r="AC73" s="428"/>
      <c r="AD73" s="428"/>
      <c r="AE73" s="428"/>
      <c r="AF73" s="428"/>
      <c r="AG73" s="429"/>
    </row>
    <row r="74" spans="2:33" ht="13.5" customHeight="1">
      <c r="W74" s="427" t="s">
        <v>294</v>
      </c>
      <c r="X74" s="434" t="str">
        <f>IF(AND(AE36&gt;0,Z30=0),W74&amp;"において材料がある(8-2に記載がある）のに製造数量(7-2)がない","")</f>
        <v/>
      </c>
      <c r="Y74" s="428"/>
      <c r="Z74" s="428"/>
      <c r="AA74" s="428"/>
      <c r="AB74" s="428"/>
      <c r="AC74" s="428"/>
      <c r="AD74" s="428"/>
      <c r="AE74" s="428"/>
      <c r="AF74" s="428"/>
      <c r="AG74" s="429"/>
    </row>
    <row r="75" spans="2:33" ht="13.5" customHeight="1">
      <c r="W75" s="427" t="s">
        <v>295</v>
      </c>
      <c r="X75" s="434" t="str">
        <f>IF(AND(AE37&gt;0,Z31=0),W75&amp;"において材料がある(8-2に記載がある）のに製造数量(7-2)がない","")</f>
        <v/>
      </c>
      <c r="Y75" s="428"/>
      <c r="Z75" s="428"/>
      <c r="AA75" s="428"/>
      <c r="AB75" s="428"/>
      <c r="AC75" s="428"/>
      <c r="AD75" s="428"/>
      <c r="AE75" s="428"/>
      <c r="AF75" s="428"/>
      <c r="AG75" s="429"/>
    </row>
    <row r="76" spans="2:33" ht="13.5" customHeight="1">
      <c r="W76" s="427" t="s">
        <v>297</v>
      </c>
      <c r="X76" s="434" t="str">
        <f>IF(Z19&gt;AE43,"7-1製造数量(Ｃ)より8-1材料(Ｄ)の方が少ない",IF(Z19=0,"",IF(AE43/Z19&gt;=1.2,"7-1製造数量(C)より8-1材料(D)の方が20%以上多い","")))</f>
        <v/>
      </c>
      <c r="Y76" s="428"/>
      <c r="Z76" s="428"/>
      <c r="AA76" s="428"/>
      <c r="AB76" s="428"/>
      <c r="AC76" s="428"/>
      <c r="AD76" s="428"/>
      <c r="AE76" s="428"/>
      <c r="AF76" s="428"/>
      <c r="AG76" s="429"/>
    </row>
    <row r="77" spans="2:33" ht="13.5" customHeight="1">
      <c r="W77" s="427" t="s">
        <v>298</v>
      </c>
      <c r="X77" s="434" t="str">
        <f>IF(AND(AE51&lt;&gt;"",OR(AE51&lt;1,AE51&gt;200)),"6-6電力使用量桁違い？","")</f>
        <v/>
      </c>
      <c r="Y77" s="428"/>
      <c r="Z77" s="428"/>
      <c r="AA77" s="428"/>
      <c r="AB77" s="428"/>
      <c r="AC77" s="428"/>
      <c r="AD77" s="428"/>
      <c r="AE77" s="428"/>
      <c r="AF77" s="428"/>
      <c r="AG77" s="429"/>
    </row>
  </sheetData>
  <sheetProtection sheet="1" objects="1" scenarios="1"/>
  <mergeCells count="173">
    <mergeCell ref="BO44:BT44"/>
    <mergeCell ref="A1:N3"/>
    <mergeCell ref="BE50:BG50"/>
    <mergeCell ref="BH50:BK50"/>
    <mergeCell ref="BL50:BT50"/>
    <mergeCell ref="AL22:AV23"/>
    <mergeCell ref="AK16:AR18"/>
    <mergeCell ref="AB33:AB41"/>
    <mergeCell ref="AZ2:BA2"/>
    <mergeCell ref="AN5:AX5"/>
    <mergeCell ref="AP14:AR14"/>
    <mergeCell ref="AE43:AF43"/>
    <mergeCell ref="C13:E13"/>
    <mergeCell ref="AE28:AF28"/>
    <mergeCell ref="AE33:AF33"/>
    <mergeCell ref="AC38:AC41"/>
    <mergeCell ref="C17:D17"/>
    <mergeCell ref="C21:I22"/>
    <mergeCell ref="J21:R22"/>
    <mergeCell ref="C24:R25"/>
    <mergeCell ref="AE39:AF39"/>
    <mergeCell ref="AE31:AF31"/>
    <mergeCell ref="AE32:AF32"/>
    <mergeCell ref="BR9:BT9"/>
    <mergeCell ref="BO9:BQ9"/>
    <mergeCell ref="BE39:BL39"/>
    <mergeCell ref="BR2:BS2"/>
    <mergeCell ref="AP41:AQ41"/>
    <mergeCell ref="AY41:AZ41"/>
    <mergeCell ref="AL15:AR15"/>
    <mergeCell ref="AL21:AM21"/>
    <mergeCell ref="AX21:AZ21"/>
    <mergeCell ref="AT14:BA14"/>
    <mergeCell ref="AN7:AX7"/>
    <mergeCell ref="AN8:AX8"/>
    <mergeCell ref="BO8:BT8"/>
    <mergeCell ref="AL14:AN14"/>
    <mergeCell ref="AL28:BA29"/>
    <mergeCell ref="BO39:BT39"/>
    <mergeCell ref="BK10:BL10"/>
    <mergeCell ref="BI40:BL40"/>
    <mergeCell ref="BM40:BN40"/>
    <mergeCell ref="BM41:BN41"/>
    <mergeCell ref="BE8:BN9"/>
    <mergeCell ref="AL25:AR26"/>
    <mergeCell ref="Q2:R2"/>
    <mergeCell ref="O19:Q19"/>
    <mergeCell ref="AB8:AD8"/>
    <mergeCell ref="AE12:AF12"/>
    <mergeCell ref="AB6:AD6"/>
    <mergeCell ref="E8:O8"/>
    <mergeCell ref="AB10:AD10"/>
    <mergeCell ref="AE14:AF14"/>
    <mergeCell ref="E7:O7"/>
    <mergeCell ref="AE6:AF6"/>
    <mergeCell ref="O17:Q17"/>
    <mergeCell ref="E5:O5"/>
    <mergeCell ref="AE8:AF8"/>
    <mergeCell ref="AE9:AF9"/>
    <mergeCell ref="AE10:AF10"/>
    <mergeCell ref="AE15:AF15"/>
    <mergeCell ref="AB9:AD9"/>
    <mergeCell ref="B10:O11"/>
    <mergeCell ref="AB13:AD13"/>
    <mergeCell ref="AE11:AF11"/>
    <mergeCell ref="AB12:AD12"/>
    <mergeCell ref="AB16:AD16"/>
    <mergeCell ref="AB11:AD11"/>
    <mergeCell ref="G13:I13"/>
    <mergeCell ref="AW49:AX49"/>
    <mergeCell ref="AW50:AX50"/>
    <mergeCell ref="AE38:AF38"/>
    <mergeCell ref="AE40:AF40"/>
    <mergeCell ref="AE18:AF18"/>
    <mergeCell ref="AB18:AD18"/>
    <mergeCell ref="BH55:BK57"/>
    <mergeCell ref="D51:E51"/>
    <mergeCell ref="BH53:BK54"/>
    <mergeCell ref="BE53:BG54"/>
    <mergeCell ref="U41:V41"/>
    <mergeCell ref="U42:V42"/>
    <mergeCell ref="U43:V43"/>
    <mergeCell ref="F56:G56"/>
    <mergeCell ref="BI41:BL41"/>
    <mergeCell ref="BI42:BL42"/>
    <mergeCell ref="BL53:BT54"/>
    <mergeCell ref="AL49:AO49"/>
    <mergeCell ref="D50:E50"/>
    <mergeCell ref="BI43:BL43"/>
    <mergeCell ref="AL42:AL43"/>
    <mergeCell ref="O54:Q54"/>
    <mergeCell ref="BI44:BL44"/>
    <mergeCell ref="U53:V53"/>
    <mergeCell ref="C14:I14"/>
    <mergeCell ref="K13:R13"/>
    <mergeCell ref="AB17:AD17"/>
    <mergeCell ref="AE16:AF16"/>
    <mergeCell ref="AE17:AF17"/>
    <mergeCell ref="AE24:AF24"/>
    <mergeCell ref="AC28:AD28"/>
    <mergeCell ref="AQ49:AR49"/>
    <mergeCell ref="AB15:AD15"/>
    <mergeCell ref="AE19:AF19"/>
    <mergeCell ref="AE23:AF23"/>
    <mergeCell ref="C18:M19"/>
    <mergeCell ref="AC34:AD34"/>
    <mergeCell ref="U31:W31"/>
    <mergeCell ref="X34:Z34"/>
    <mergeCell ref="B51:C51"/>
    <mergeCell ref="O60:Q60"/>
    <mergeCell ref="AB58:AG60"/>
    <mergeCell ref="U48:V49"/>
    <mergeCell ref="U37:V37"/>
    <mergeCell ref="U38:V38"/>
    <mergeCell ref="U60:V60"/>
    <mergeCell ref="AE41:AF41"/>
    <mergeCell ref="AE42:AF42"/>
    <mergeCell ref="AG47:AG48"/>
    <mergeCell ref="AE46:AF46"/>
    <mergeCell ref="AC37:AD37"/>
    <mergeCell ref="U39:V39"/>
    <mergeCell ref="U40:V40"/>
    <mergeCell ref="U52:V52"/>
    <mergeCell ref="N50:R50"/>
    <mergeCell ref="AB47:AC49"/>
    <mergeCell ref="O58:Q58"/>
    <mergeCell ref="J55:R57"/>
    <mergeCell ref="J48:L49"/>
    <mergeCell ref="AE37:AF37"/>
    <mergeCell ref="J42:L43"/>
    <mergeCell ref="J44:L45"/>
    <mergeCell ref="BO43:BT43"/>
    <mergeCell ref="C30:E30"/>
    <mergeCell ref="AB28:AB32"/>
    <mergeCell ref="AE34:AF34"/>
    <mergeCell ref="AC29:AC31"/>
    <mergeCell ref="AE30:AF30"/>
    <mergeCell ref="BO40:BT40"/>
    <mergeCell ref="C41:D41"/>
    <mergeCell ref="BO41:BT41"/>
    <mergeCell ref="BO42:BT42"/>
    <mergeCell ref="BM39:BN39"/>
    <mergeCell ref="AE29:AF29"/>
    <mergeCell ref="AE36:AF36"/>
    <mergeCell ref="L35:N35"/>
    <mergeCell ref="AC35:AD35"/>
    <mergeCell ref="AC36:AD36"/>
    <mergeCell ref="AE35:AF35"/>
    <mergeCell ref="I35:K35"/>
    <mergeCell ref="U61:V61"/>
    <mergeCell ref="U50:V50"/>
    <mergeCell ref="U51:V51"/>
    <mergeCell ref="U54:V54"/>
    <mergeCell ref="U55:V55"/>
    <mergeCell ref="U56:V56"/>
    <mergeCell ref="AE7:AF7"/>
    <mergeCell ref="V7:W7"/>
    <mergeCell ref="BM42:BN42"/>
    <mergeCell ref="BM43:BN43"/>
    <mergeCell ref="BM44:BN44"/>
    <mergeCell ref="V16:W16"/>
    <mergeCell ref="AB19:AD19"/>
    <mergeCell ref="AB14:AD14"/>
    <mergeCell ref="AB7:AD7"/>
    <mergeCell ref="AE25:AF25"/>
    <mergeCell ref="AE26:AF26"/>
    <mergeCell ref="AE27:AF27"/>
    <mergeCell ref="BK11:BL11"/>
    <mergeCell ref="AE13:AF13"/>
    <mergeCell ref="BE55:BF57"/>
    <mergeCell ref="BM45:BN45"/>
    <mergeCell ref="AX23:AZ23"/>
    <mergeCell ref="AS25:BA26"/>
  </mergeCells>
  <phoneticPr fontId="2"/>
  <dataValidations count="7">
    <dataValidation type="whole" allowBlank="1" showInputMessage="1" showErrorMessage="1" errorTitle="整数で入力" error="数量は整数（１ｔ単位）にて入力して下さい。" sqref="X7:Y18 AB8:AB18 AB7:AD7 AE33:AE40 AE7:AG18 X23:Y32 AE24:AE31 W37:X42 Z37:Z42 Y41:Y42 W50:Z55 W60:W61" xr:uid="{00000000-0002-0000-0000-000000000000}">
      <formula1>0</formula1>
      <formula2>1000000</formula2>
    </dataValidation>
    <dataValidation type="whole" allowBlank="1" showErrorMessage="1" errorTitle="入力エラー" error="1～3の範囲で入力して下さい。_x000a_該当しない場合Deleteして下さい。" sqref="B52" xr:uid="{00000000-0002-0000-0000-000001000000}">
      <formula1>1</formula1>
      <formula2>3</formula2>
    </dataValidation>
    <dataValidation type="whole" allowBlank="1" showInputMessage="1" showErrorMessage="1" errorTitle="入力エラー" error="1又は2を入力して下さい。_x000a_" sqref="B62" xr:uid="{00000000-0002-0000-0000-000002000000}">
      <formula1>1</formula1>
      <formula2>2</formula2>
    </dataValidation>
    <dataValidation type="decimal" allowBlank="1" showInputMessage="1" showErrorMessage="1" errorTitle="入力エラー" error="０～１００の範囲で入力して下さい。" sqref="BP10:BP11" xr:uid="{00000000-0002-0000-0000-000006000000}">
      <formula1>0</formula1>
      <formula2>100</formula2>
    </dataValidation>
    <dataValidation type="whole" allowBlank="1" showInputMessage="1" showErrorMessage="1" errorTitle="入力エラー" error="１～３の範囲で入力して下さい。_x000a_" sqref="BE40:BE44" xr:uid="{00000000-0002-0000-0000-000007000000}">
      <formula1>1</formula1>
      <formula2>3</formula2>
    </dataValidation>
    <dataValidation type="whole" allowBlank="1" showInputMessage="1" showErrorMessage="1" errorTitle="入力エラー" error="１～1２の範囲で入力して下さい。_x000a_" sqref="BP20 BR20 BP22 BR22 BP29 BR29 BP31 BR31" xr:uid="{CF3CB8BC-1A34-47A8-ABAB-911A06D1B5EF}">
      <formula1>1</formula1>
      <formula2>12</formula2>
    </dataValidation>
    <dataValidation type="whole" allowBlank="1" showInputMessage="1" showErrorMessage="1" errorTitle="入力エラー" error="１又は２を入力して下さい。" promptTitle="削減対策の有無" prompt="１（有）または２（無）を入力して下さい。" sqref="G47" xr:uid="{00000000-0002-0000-0000-00000B000000}">
      <formula1>1</formula1>
      <formula2>2</formula2>
    </dataValidation>
  </dataValidations>
  <hyperlinks>
    <hyperlink ref="A1:N3" location="工場・発生材!AG77" tooltip="エラー内容を確認する場合はこちらをクリックしてください。" display="工場・発生材!AG77" xr:uid="{00000000-0004-0000-0000-000000000000}"/>
  </hyperlinks>
  <printOptions horizontalCentered="1" verticalCentered="1"/>
  <pageMargins left="0.39370078740157483" right="0.39370078740157483" top="0.39370078740157483" bottom="0.19685039370078741" header="0.51181102362204722" footer="0.51181102362204722"/>
  <pageSetup paperSize="8" scale="96" fitToWidth="2" fitToHeight="2" orientation="landscape" r:id="rId1"/>
  <headerFooter alignWithMargins="0"/>
  <colBreaks count="1" manualBreakCount="1">
    <brk id="35" max="61" man="1"/>
  </colBreaks>
  <drawing r:id="rId2"/>
  <legacyDrawing r:id="rId3"/>
  <mc:AlternateContent xmlns:mc="http://schemas.openxmlformats.org/markup-compatibility/2006">
    <mc:Choice Requires="x14">
      <controls>
        <mc:AlternateContent xmlns:mc="http://schemas.openxmlformats.org/markup-compatibility/2006">
          <mc:Choice Requires="x14">
            <control shapeId="16976" r:id="rId4" name="Check Box 6736">
              <controlPr defaultSize="0" autoFill="0" autoLine="0" autoPict="0">
                <anchor moveWithCells="1">
                  <from>
                    <xdr:col>13</xdr:col>
                    <xdr:colOff>114300</xdr:colOff>
                    <xdr:row>40</xdr:row>
                    <xdr:rowOff>137160</xdr:rowOff>
                  </from>
                  <to>
                    <xdr:col>14</xdr:col>
                    <xdr:colOff>0</xdr:colOff>
                    <xdr:row>42</xdr:row>
                    <xdr:rowOff>38100</xdr:rowOff>
                  </to>
                </anchor>
              </controlPr>
            </control>
          </mc:Choice>
        </mc:AlternateContent>
        <mc:AlternateContent xmlns:mc="http://schemas.openxmlformats.org/markup-compatibility/2006">
          <mc:Choice Requires="x14">
            <control shapeId="16977" r:id="rId5" name="Check Box 6737">
              <controlPr defaultSize="0" autoFill="0" autoLine="0" autoPict="0">
                <anchor moveWithCells="1">
                  <from>
                    <xdr:col>15</xdr:col>
                    <xdr:colOff>121920</xdr:colOff>
                    <xdr:row>40</xdr:row>
                    <xdr:rowOff>137160</xdr:rowOff>
                  </from>
                  <to>
                    <xdr:col>16</xdr:col>
                    <xdr:colOff>0</xdr:colOff>
                    <xdr:row>42</xdr:row>
                    <xdr:rowOff>38100</xdr:rowOff>
                  </to>
                </anchor>
              </controlPr>
            </control>
          </mc:Choice>
        </mc:AlternateContent>
        <mc:AlternateContent xmlns:mc="http://schemas.openxmlformats.org/markup-compatibility/2006">
          <mc:Choice Requires="x14">
            <control shapeId="16978" r:id="rId6" name="Check Box 6738">
              <controlPr defaultSize="0" autoFill="0" autoLine="0" autoPict="0">
                <anchor moveWithCells="1">
                  <from>
                    <xdr:col>17</xdr:col>
                    <xdr:colOff>114300</xdr:colOff>
                    <xdr:row>40</xdr:row>
                    <xdr:rowOff>137160</xdr:rowOff>
                  </from>
                  <to>
                    <xdr:col>18</xdr:col>
                    <xdr:colOff>0</xdr:colOff>
                    <xdr:row>42</xdr:row>
                    <xdr:rowOff>38100</xdr:rowOff>
                  </to>
                </anchor>
              </controlPr>
            </control>
          </mc:Choice>
        </mc:AlternateContent>
        <mc:AlternateContent xmlns:mc="http://schemas.openxmlformats.org/markup-compatibility/2006">
          <mc:Choice Requires="x14">
            <control shapeId="16979" r:id="rId7" name="Check Box 6739">
              <controlPr defaultSize="0" autoFill="0" autoLine="0" autoPict="0">
                <anchor moveWithCells="1">
                  <from>
                    <xdr:col>13</xdr:col>
                    <xdr:colOff>114300</xdr:colOff>
                    <xdr:row>41</xdr:row>
                    <xdr:rowOff>137160</xdr:rowOff>
                  </from>
                  <to>
                    <xdr:col>14</xdr:col>
                    <xdr:colOff>0</xdr:colOff>
                    <xdr:row>43</xdr:row>
                    <xdr:rowOff>38100</xdr:rowOff>
                  </to>
                </anchor>
              </controlPr>
            </control>
          </mc:Choice>
        </mc:AlternateContent>
        <mc:AlternateContent xmlns:mc="http://schemas.openxmlformats.org/markup-compatibility/2006">
          <mc:Choice Requires="x14">
            <control shapeId="16980" r:id="rId8" name="Check Box 6740">
              <controlPr defaultSize="0" autoFill="0" autoLine="0" autoPict="0">
                <anchor moveWithCells="1">
                  <from>
                    <xdr:col>15</xdr:col>
                    <xdr:colOff>121920</xdr:colOff>
                    <xdr:row>41</xdr:row>
                    <xdr:rowOff>137160</xdr:rowOff>
                  </from>
                  <to>
                    <xdr:col>16</xdr:col>
                    <xdr:colOff>0</xdr:colOff>
                    <xdr:row>43</xdr:row>
                    <xdr:rowOff>38100</xdr:rowOff>
                  </to>
                </anchor>
              </controlPr>
            </control>
          </mc:Choice>
        </mc:AlternateContent>
        <mc:AlternateContent xmlns:mc="http://schemas.openxmlformats.org/markup-compatibility/2006">
          <mc:Choice Requires="x14">
            <control shapeId="16981" r:id="rId9" name="Check Box 6741">
              <controlPr defaultSize="0" autoFill="0" autoLine="0" autoPict="0">
                <anchor moveWithCells="1">
                  <from>
                    <xdr:col>17</xdr:col>
                    <xdr:colOff>114300</xdr:colOff>
                    <xdr:row>41</xdr:row>
                    <xdr:rowOff>137160</xdr:rowOff>
                  </from>
                  <to>
                    <xdr:col>19</xdr:col>
                    <xdr:colOff>228600</xdr:colOff>
                    <xdr:row>43</xdr:row>
                    <xdr:rowOff>30480</xdr:rowOff>
                  </to>
                </anchor>
              </controlPr>
            </control>
          </mc:Choice>
        </mc:AlternateContent>
        <mc:AlternateContent xmlns:mc="http://schemas.openxmlformats.org/markup-compatibility/2006">
          <mc:Choice Requires="x14">
            <control shapeId="16982" r:id="rId10" name="Check Box 6742">
              <controlPr defaultSize="0" autoFill="0" autoLine="0" autoPict="0">
                <anchor moveWithCells="1">
                  <from>
                    <xdr:col>13</xdr:col>
                    <xdr:colOff>114300</xdr:colOff>
                    <xdr:row>42</xdr:row>
                    <xdr:rowOff>137160</xdr:rowOff>
                  </from>
                  <to>
                    <xdr:col>14</xdr:col>
                    <xdr:colOff>0</xdr:colOff>
                    <xdr:row>44</xdr:row>
                    <xdr:rowOff>38100</xdr:rowOff>
                  </to>
                </anchor>
              </controlPr>
            </control>
          </mc:Choice>
        </mc:AlternateContent>
        <mc:AlternateContent xmlns:mc="http://schemas.openxmlformats.org/markup-compatibility/2006">
          <mc:Choice Requires="x14">
            <control shapeId="16983" r:id="rId11" name="Check Box 6743">
              <controlPr defaultSize="0" autoFill="0" autoLine="0" autoPict="0">
                <anchor moveWithCells="1">
                  <from>
                    <xdr:col>15</xdr:col>
                    <xdr:colOff>121920</xdr:colOff>
                    <xdr:row>42</xdr:row>
                    <xdr:rowOff>137160</xdr:rowOff>
                  </from>
                  <to>
                    <xdr:col>16</xdr:col>
                    <xdr:colOff>0</xdr:colOff>
                    <xdr:row>44</xdr:row>
                    <xdr:rowOff>38100</xdr:rowOff>
                  </to>
                </anchor>
              </controlPr>
            </control>
          </mc:Choice>
        </mc:AlternateContent>
        <mc:AlternateContent xmlns:mc="http://schemas.openxmlformats.org/markup-compatibility/2006">
          <mc:Choice Requires="x14">
            <control shapeId="16984" r:id="rId12" name="Check Box 6744">
              <controlPr defaultSize="0" autoFill="0" autoLine="0" autoPict="0">
                <anchor moveWithCells="1">
                  <from>
                    <xdr:col>17</xdr:col>
                    <xdr:colOff>114300</xdr:colOff>
                    <xdr:row>42</xdr:row>
                    <xdr:rowOff>137160</xdr:rowOff>
                  </from>
                  <to>
                    <xdr:col>19</xdr:col>
                    <xdr:colOff>228600</xdr:colOff>
                    <xdr:row>44</xdr:row>
                    <xdr:rowOff>30480</xdr:rowOff>
                  </to>
                </anchor>
              </controlPr>
            </control>
          </mc:Choice>
        </mc:AlternateContent>
        <mc:AlternateContent xmlns:mc="http://schemas.openxmlformats.org/markup-compatibility/2006">
          <mc:Choice Requires="x14">
            <control shapeId="16985" r:id="rId13" name="Check Box 6745">
              <controlPr defaultSize="0" autoFill="0" autoLine="0" autoPict="0">
                <anchor moveWithCells="1">
                  <from>
                    <xdr:col>13</xdr:col>
                    <xdr:colOff>114300</xdr:colOff>
                    <xdr:row>43</xdr:row>
                    <xdr:rowOff>137160</xdr:rowOff>
                  </from>
                  <to>
                    <xdr:col>14</xdr:col>
                    <xdr:colOff>0</xdr:colOff>
                    <xdr:row>45</xdr:row>
                    <xdr:rowOff>38100</xdr:rowOff>
                  </to>
                </anchor>
              </controlPr>
            </control>
          </mc:Choice>
        </mc:AlternateContent>
        <mc:AlternateContent xmlns:mc="http://schemas.openxmlformats.org/markup-compatibility/2006">
          <mc:Choice Requires="x14">
            <control shapeId="16986" r:id="rId14" name="Check Box 6746">
              <controlPr defaultSize="0" autoFill="0" autoLine="0" autoPict="0">
                <anchor moveWithCells="1">
                  <from>
                    <xdr:col>15</xdr:col>
                    <xdr:colOff>121920</xdr:colOff>
                    <xdr:row>43</xdr:row>
                    <xdr:rowOff>121920</xdr:rowOff>
                  </from>
                  <to>
                    <xdr:col>16</xdr:col>
                    <xdr:colOff>0</xdr:colOff>
                    <xdr:row>45</xdr:row>
                    <xdr:rowOff>30480</xdr:rowOff>
                  </to>
                </anchor>
              </controlPr>
            </control>
          </mc:Choice>
        </mc:AlternateContent>
        <mc:AlternateContent xmlns:mc="http://schemas.openxmlformats.org/markup-compatibility/2006">
          <mc:Choice Requires="x14">
            <control shapeId="16987" r:id="rId15" name="Check Box 6747">
              <controlPr defaultSize="0" autoFill="0" autoLine="0" autoPict="0">
                <anchor moveWithCells="1">
                  <from>
                    <xdr:col>17</xdr:col>
                    <xdr:colOff>114300</xdr:colOff>
                    <xdr:row>43</xdr:row>
                    <xdr:rowOff>137160</xdr:rowOff>
                  </from>
                  <to>
                    <xdr:col>18</xdr:col>
                    <xdr:colOff>0</xdr:colOff>
                    <xdr:row>45</xdr:row>
                    <xdr:rowOff>38100</xdr:rowOff>
                  </to>
                </anchor>
              </controlPr>
            </control>
          </mc:Choice>
        </mc:AlternateContent>
        <mc:AlternateContent xmlns:mc="http://schemas.openxmlformats.org/markup-compatibility/2006">
          <mc:Choice Requires="x14">
            <control shapeId="16988" r:id="rId16" name="Check Box 6748">
              <controlPr defaultSize="0" autoFill="0" autoLine="0" autoPict="0">
                <anchor moveWithCells="1">
                  <from>
                    <xdr:col>12</xdr:col>
                    <xdr:colOff>304800</xdr:colOff>
                    <xdr:row>44</xdr:row>
                    <xdr:rowOff>137160</xdr:rowOff>
                  </from>
                  <to>
                    <xdr:col>13</xdr:col>
                    <xdr:colOff>182880</xdr:colOff>
                    <xdr:row>46</xdr:row>
                    <xdr:rowOff>38100</xdr:rowOff>
                  </to>
                </anchor>
              </controlPr>
            </control>
          </mc:Choice>
        </mc:AlternateContent>
        <mc:AlternateContent xmlns:mc="http://schemas.openxmlformats.org/markup-compatibility/2006">
          <mc:Choice Requires="x14">
            <control shapeId="16989" r:id="rId17" name="Check Box 6749">
              <controlPr defaultSize="0" autoFill="0" autoLine="0" autoPict="0">
                <anchor moveWithCells="1">
                  <from>
                    <xdr:col>16</xdr:col>
                    <xdr:colOff>365760</xdr:colOff>
                    <xdr:row>44</xdr:row>
                    <xdr:rowOff>137160</xdr:rowOff>
                  </from>
                  <to>
                    <xdr:col>17</xdr:col>
                    <xdr:colOff>236220</xdr:colOff>
                    <xdr:row>46</xdr:row>
                    <xdr:rowOff>38100</xdr:rowOff>
                  </to>
                </anchor>
              </controlPr>
            </control>
          </mc:Choice>
        </mc:AlternateContent>
        <mc:AlternateContent xmlns:mc="http://schemas.openxmlformats.org/markup-compatibility/2006">
          <mc:Choice Requires="x14">
            <control shapeId="16990" r:id="rId18" name="Check Box 6750">
              <controlPr defaultSize="0" autoFill="0" autoLine="0" autoPict="0">
                <anchor moveWithCells="1">
                  <from>
                    <xdr:col>13</xdr:col>
                    <xdr:colOff>327660</xdr:colOff>
                    <xdr:row>45</xdr:row>
                    <xdr:rowOff>144780</xdr:rowOff>
                  </from>
                  <to>
                    <xdr:col>14</xdr:col>
                    <xdr:colOff>198120</xdr:colOff>
                    <xdr:row>47</xdr:row>
                    <xdr:rowOff>45720</xdr:rowOff>
                  </to>
                </anchor>
              </controlPr>
            </control>
          </mc:Choice>
        </mc:AlternateContent>
        <mc:AlternateContent xmlns:mc="http://schemas.openxmlformats.org/markup-compatibility/2006">
          <mc:Choice Requires="x14">
            <control shapeId="16991" r:id="rId19" name="Check Box 6751">
              <controlPr defaultSize="0" autoFill="0" autoLine="0" autoPict="0">
                <anchor moveWithCells="1">
                  <from>
                    <xdr:col>14</xdr:col>
                    <xdr:colOff>45720</xdr:colOff>
                    <xdr:row>46</xdr:row>
                    <xdr:rowOff>137160</xdr:rowOff>
                  </from>
                  <to>
                    <xdr:col>14</xdr:col>
                    <xdr:colOff>350520</xdr:colOff>
                    <xdr:row>48</xdr:row>
                    <xdr:rowOff>38100</xdr:rowOff>
                  </to>
                </anchor>
              </controlPr>
            </control>
          </mc:Choice>
        </mc:AlternateContent>
        <mc:AlternateContent xmlns:mc="http://schemas.openxmlformats.org/markup-compatibility/2006">
          <mc:Choice Requires="x14">
            <control shapeId="16992" r:id="rId20" name="Check Box 6752">
              <controlPr defaultSize="0" autoFill="0" autoLine="0" autoPict="0">
                <anchor moveWithCells="1">
                  <from>
                    <xdr:col>17</xdr:col>
                    <xdr:colOff>106680</xdr:colOff>
                    <xdr:row>46</xdr:row>
                    <xdr:rowOff>137160</xdr:rowOff>
                  </from>
                  <to>
                    <xdr:col>18</xdr:col>
                    <xdr:colOff>0</xdr:colOff>
                    <xdr:row>48</xdr:row>
                    <xdr:rowOff>38100</xdr:rowOff>
                  </to>
                </anchor>
              </controlPr>
            </control>
          </mc:Choice>
        </mc:AlternateContent>
        <mc:AlternateContent xmlns:mc="http://schemas.openxmlformats.org/markup-compatibility/2006">
          <mc:Choice Requires="x14">
            <control shapeId="16993" r:id="rId21" name="Check Box 6753">
              <controlPr defaultSize="0" autoFill="0" autoLine="0" autoPict="0">
                <anchor moveWithCells="1">
                  <from>
                    <xdr:col>14</xdr:col>
                    <xdr:colOff>45720</xdr:colOff>
                    <xdr:row>47</xdr:row>
                    <xdr:rowOff>137160</xdr:rowOff>
                  </from>
                  <to>
                    <xdr:col>14</xdr:col>
                    <xdr:colOff>350520</xdr:colOff>
                    <xdr:row>49</xdr:row>
                    <xdr:rowOff>38100</xdr:rowOff>
                  </to>
                </anchor>
              </controlPr>
            </control>
          </mc:Choice>
        </mc:AlternateContent>
        <mc:AlternateContent xmlns:mc="http://schemas.openxmlformats.org/markup-compatibility/2006">
          <mc:Choice Requires="x14">
            <control shapeId="16994" r:id="rId22" name="Check Box 6754">
              <controlPr defaultSize="0" autoFill="0" autoLine="0" autoPict="0">
                <anchor moveWithCells="1">
                  <from>
                    <xdr:col>17</xdr:col>
                    <xdr:colOff>106680</xdr:colOff>
                    <xdr:row>47</xdr:row>
                    <xdr:rowOff>137160</xdr:rowOff>
                  </from>
                  <to>
                    <xdr:col>18</xdr:col>
                    <xdr:colOff>0</xdr:colOff>
                    <xdr:row>49</xdr:row>
                    <xdr:rowOff>38100</xdr:rowOff>
                  </to>
                </anchor>
              </controlPr>
            </control>
          </mc:Choice>
        </mc:AlternateContent>
        <mc:AlternateContent xmlns:mc="http://schemas.openxmlformats.org/markup-compatibility/2006">
          <mc:Choice Requires="x14">
            <control shapeId="16996" r:id="rId23" name="Option Button 6756">
              <controlPr locked="0" defaultSize="0" autoFill="0" autoLine="0" autoPict="0">
                <anchor moveWithCells="1">
                  <from>
                    <xdr:col>1</xdr:col>
                    <xdr:colOff>144780</xdr:colOff>
                    <xdr:row>55</xdr:row>
                    <xdr:rowOff>137160</xdr:rowOff>
                  </from>
                  <to>
                    <xdr:col>2</xdr:col>
                    <xdr:colOff>22860</xdr:colOff>
                    <xdr:row>57</xdr:row>
                    <xdr:rowOff>38100</xdr:rowOff>
                  </to>
                </anchor>
              </controlPr>
            </control>
          </mc:Choice>
        </mc:AlternateContent>
        <mc:AlternateContent xmlns:mc="http://schemas.openxmlformats.org/markup-compatibility/2006">
          <mc:Choice Requires="x14">
            <control shapeId="16997" r:id="rId24" name="Option Button 6757">
              <controlPr locked="0" defaultSize="0" autoFill="0" autoLine="0" autoPict="0">
                <anchor moveWithCells="1">
                  <from>
                    <xdr:col>3</xdr:col>
                    <xdr:colOff>114300</xdr:colOff>
                    <xdr:row>55</xdr:row>
                    <xdr:rowOff>137160</xdr:rowOff>
                  </from>
                  <to>
                    <xdr:col>5</xdr:col>
                    <xdr:colOff>198120</xdr:colOff>
                    <xdr:row>57</xdr:row>
                    <xdr:rowOff>38100</xdr:rowOff>
                  </to>
                </anchor>
              </controlPr>
            </control>
          </mc:Choice>
        </mc:AlternateContent>
        <mc:AlternateContent xmlns:mc="http://schemas.openxmlformats.org/markup-compatibility/2006">
          <mc:Choice Requires="x14">
            <control shapeId="16998" r:id="rId25" name="Group Box 6758">
              <controlPr defaultSize="0" autoFill="0" autoPict="0">
                <anchor moveWithCells="1">
                  <from>
                    <xdr:col>0</xdr:col>
                    <xdr:colOff>68580</xdr:colOff>
                    <xdr:row>57</xdr:row>
                    <xdr:rowOff>45720</xdr:rowOff>
                  </from>
                  <to>
                    <xdr:col>7</xdr:col>
                    <xdr:colOff>312420</xdr:colOff>
                    <xdr:row>61</xdr:row>
                    <xdr:rowOff>160020</xdr:rowOff>
                  </to>
                </anchor>
              </controlPr>
            </control>
          </mc:Choice>
        </mc:AlternateContent>
        <mc:AlternateContent xmlns:mc="http://schemas.openxmlformats.org/markup-compatibility/2006">
          <mc:Choice Requires="x14">
            <control shapeId="17021" r:id="rId26" name="Option Button 6781">
              <controlPr defaultSize="0" autoFill="0" autoLine="0" autoPict="0">
                <anchor moveWithCells="1">
                  <from>
                    <xdr:col>61</xdr:col>
                    <xdr:colOff>60960</xdr:colOff>
                    <xdr:row>33</xdr:row>
                    <xdr:rowOff>137160</xdr:rowOff>
                  </from>
                  <to>
                    <xdr:col>63</xdr:col>
                    <xdr:colOff>76200</xdr:colOff>
                    <xdr:row>35</xdr:row>
                    <xdr:rowOff>30480</xdr:rowOff>
                  </to>
                </anchor>
              </controlPr>
            </control>
          </mc:Choice>
        </mc:AlternateContent>
        <mc:AlternateContent xmlns:mc="http://schemas.openxmlformats.org/markup-compatibility/2006">
          <mc:Choice Requires="x14">
            <control shapeId="17022" r:id="rId27" name="Option Button 6782">
              <controlPr locked="0" defaultSize="0" autoFill="0" autoLine="0" autoPict="0">
                <anchor moveWithCells="1">
                  <from>
                    <xdr:col>63</xdr:col>
                    <xdr:colOff>83820</xdr:colOff>
                    <xdr:row>33</xdr:row>
                    <xdr:rowOff>137160</xdr:rowOff>
                  </from>
                  <to>
                    <xdr:col>64</xdr:col>
                    <xdr:colOff>0</xdr:colOff>
                    <xdr:row>35</xdr:row>
                    <xdr:rowOff>38100</xdr:rowOff>
                  </to>
                </anchor>
              </controlPr>
            </control>
          </mc:Choice>
        </mc:AlternateContent>
        <mc:AlternateContent xmlns:mc="http://schemas.openxmlformats.org/markup-compatibility/2006">
          <mc:Choice Requires="x14">
            <control shapeId="17023" r:id="rId28" name="Option Button 6783">
              <controlPr locked="0" defaultSize="0" autoFill="0" autoLine="0" autoPict="0">
                <anchor moveWithCells="1">
                  <from>
                    <xdr:col>61</xdr:col>
                    <xdr:colOff>114300</xdr:colOff>
                    <xdr:row>33</xdr:row>
                    <xdr:rowOff>137160</xdr:rowOff>
                  </from>
                  <to>
                    <xdr:col>62</xdr:col>
                    <xdr:colOff>0</xdr:colOff>
                    <xdr:row>35</xdr:row>
                    <xdr:rowOff>38100</xdr:rowOff>
                  </to>
                </anchor>
              </controlPr>
            </control>
          </mc:Choice>
        </mc:AlternateContent>
        <mc:AlternateContent xmlns:mc="http://schemas.openxmlformats.org/markup-compatibility/2006">
          <mc:Choice Requires="x14">
            <control shapeId="17024" r:id="rId29" name="Group Box 6784">
              <controlPr defaultSize="0" autoFill="0" autoPict="0">
                <anchor moveWithCells="1">
                  <from>
                    <xdr:col>60</xdr:col>
                    <xdr:colOff>114300</xdr:colOff>
                    <xdr:row>32</xdr:row>
                    <xdr:rowOff>99060</xdr:rowOff>
                  </from>
                  <to>
                    <xdr:col>65</xdr:col>
                    <xdr:colOff>289560</xdr:colOff>
                    <xdr:row>36</xdr:row>
                    <xdr:rowOff>121920</xdr:rowOff>
                  </to>
                </anchor>
              </controlPr>
            </control>
          </mc:Choice>
        </mc:AlternateContent>
        <mc:AlternateContent xmlns:mc="http://schemas.openxmlformats.org/markup-compatibility/2006">
          <mc:Choice Requires="x14">
            <control shapeId="17025" r:id="rId30" name="Option Button 6785">
              <controlPr locked="0" defaultSize="0" autoFill="0" autoLine="0" autoPict="0">
                <anchor moveWithCells="1">
                  <from>
                    <xdr:col>56</xdr:col>
                    <xdr:colOff>60960</xdr:colOff>
                    <xdr:row>16</xdr:row>
                    <xdr:rowOff>121920</xdr:rowOff>
                  </from>
                  <to>
                    <xdr:col>56</xdr:col>
                    <xdr:colOff>365760</xdr:colOff>
                    <xdr:row>18</xdr:row>
                    <xdr:rowOff>30480</xdr:rowOff>
                  </to>
                </anchor>
              </controlPr>
            </control>
          </mc:Choice>
        </mc:AlternateContent>
        <mc:AlternateContent xmlns:mc="http://schemas.openxmlformats.org/markup-compatibility/2006">
          <mc:Choice Requires="x14">
            <control shapeId="17026" r:id="rId31" name="Option Button 6786">
              <controlPr locked="0" defaultSize="0" autoFill="0" autoLine="0" autoPict="0">
                <anchor moveWithCells="1">
                  <from>
                    <xdr:col>59</xdr:col>
                    <xdr:colOff>335280</xdr:colOff>
                    <xdr:row>16</xdr:row>
                    <xdr:rowOff>137160</xdr:rowOff>
                  </from>
                  <to>
                    <xdr:col>60</xdr:col>
                    <xdr:colOff>213360</xdr:colOff>
                    <xdr:row>18</xdr:row>
                    <xdr:rowOff>38100</xdr:rowOff>
                  </to>
                </anchor>
              </controlPr>
            </control>
          </mc:Choice>
        </mc:AlternateContent>
        <mc:AlternateContent xmlns:mc="http://schemas.openxmlformats.org/markup-compatibility/2006">
          <mc:Choice Requires="x14">
            <control shapeId="17027" r:id="rId32" name="Option Button 6787">
              <controlPr locked="0" defaultSize="0" autoFill="0" autoLine="0" autoPict="0">
                <anchor moveWithCells="1">
                  <from>
                    <xdr:col>62</xdr:col>
                    <xdr:colOff>45720</xdr:colOff>
                    <xdr:row>16</xdr:row>
                    <xdr:rowOff>137160</xdr:rowOff>
                  </from>
                  <to>
                    <xdr:col>62</xdr:col>
                    <xdr:colOff>350520</xdr:colOff>
                    <xdr:row>18</xdr:row>
                    <xdr:rowOff>38100</xdr:rowOff>
                  </to>
                </anchor>
              </controlPr>
            </control>
          </mc:Choice>
        </mc:AlternateContent>
        <mc:AlternateContent xmlns:mc="http://schemas.openxmlformats.org/markup-compatibility/2006">
          <mc:Choice Requires="x14">
            <control shapeId="17028" r:id="rId33" name="Group Box 6788">
              <controlPr defaultSize="0" autoFill="0" autoPict="0">
                <anchor moveWithCells="1">
                  <from>
                    <xdr:col>55</xdr:col>
                    <xdr:colOff>190500</xdr:colOff>
                    <xdr:row>16</xdr:row>
                    <xdr:rowOff>38100</xdr:rowOff>
                  </from>
                  <to>
                    <xdr:col>64</xdr:col>
                    <xdr:colOff>289560</xdr:colOff>
                    <xdr:row>18</xdr:row>
                    <xdr:rowOff>106680</xdr:rowOff>
                  </to>
                </anchor>
              </controlPr>
            </control>
          </mc:Choice>
        </mc:AlternateContent>
        <mc:AlternateContent xmlns:mc="http://schemas.openxmlformats.org/markup-compatibility/2006">
          <mc:Choice Requires="x14">
            <control shapeId="17029" r:id="rId34" name="Option Button 6789">
              <controlPr locked="0" defaultSize="0" autoFill="0" autoLine="0" autoPict="0">
                <anchor moveWithCells="1">
                  <from>
                    <xdr:col>62</xdr:col>
                    <xdr:colOff>45720</xdr:colOff>
                    <xdr:row>17</xdr:row>
                    <xdr:rowOff>121920</xdr:rowOff>
                  </from>
                  <to>
                    <xdr:col>62</xdr:col>
                    <xdr:colOff>350520</xdr:colOff>
                    <xdr:row>19</xdr:row>
                    <xdr:rowOff>30480</xdr:rowOff>
                  </to>
                </anchor>
              </controlPr>
            </control>
          </mc:Choice>
        </mc:AlternateContent>
        <mc:AlternateContent xmlns:mc="http://schemas.openxmlformats.org/markup-compatibility/2006">
          <mc:Choice Requires="x14">
            <control shapeId="17030" r:id="rId35" name="Option Button 6790">
              <controlPr locked="0" defaultSize="0" autoFill="0" autoLine="0" autoPict="0">
                <anchor moveWithCells="1">
                  <from>
                    <xdr:col>65</xdr:col>
                    <xdr:colOff>76200</xdr:colOff>
                    <xdr:row>17</xdr:row>
                    <xdr:rowOff>137160</xdr:rowOff>
                  </from>
                  <to>
                    <xdr:col>65</xdr:col>
                    <xdr:colOff>381000</xdr:colOff>
                    <xdr:row>19</xdr:row>
                    <xdr:rowOff>38100</xdr:rowOff>
                  </to>
                </anchor>
              </controlPr>
            </control>
          </mc:Choice>
        </mc:AlternateContent>
        <mc:AlternateContent xmlns:mc="http://schemas.openxmlformats.org/markup-compatibility/2006">
          <mc:Choice Requires="x14">
            <control shapeId="17031" r:id="rId36" name="Option Button 6791">
              <controlPr locked="0" defaultSize="0" autoFill="0" autoLine="0" autoPict="0">
                <anchor moveWithCells="1">
                  <from>
                    <xdr:col>62</xdr:col>
                    <xdr:colOff>45720</xdr:colOff>
                    <xdr:row>19</xdr:row>
                    <xdr:rowOff>121920</xdr:rowOff>
                  </from>
                  <to>
                    <xdr:col>62</xdr:col>
                    <xdr:colOff>350520</xdr:colOff>
                    <xdr:row>21</xdr:row>
                    <xdr:rowOff>30480</xdr:rowOff>
                  </to>
                </anchor>
              </controlPr>
            </control>
          </mc:Choice>
        </mc:AlternateContent>
        <mc:AlternateContent xmlns:mc="http://schemas.openxmlformats.org/markup-compatibility/2006">
          <mc:Choice Requires="x14">
            <control shapeId="17032" r:id="rId37" name="Option Button 6792">
              <controlPr locked="0" defaultSize="0" autoFill="0" autoLine="0" autoPict="0">
                <anchor moveWithCells="1">
                  <from>
                    <xdr:col>65</xdr:col>
                    <xdr:colOff>76200</xdr:colOff>
                    <xdr:row>19</xdr:row>
                    <xdr:rowOff>121920</xdr:rowOff>
                  </from>
                  <to>
                    <xdr:col>65</xdr:col>
                    <xdr:colOff>381000</xdr:colOff>
                    <xdr:row>21</xdr:row>
                    <xdr:rowOff>30480</xdr:rowOff>
                  </to>
                </anchor>
              </controlPr>
            </control>
          </mc:Choice>
        </mc:AlternateContent>
        <mc:AlternateContent xmlns:mc="http://schemas.openxmlformats.org/markup-compatibility/2006">
          <mc:Choice Requires="x14">
            <control shapeId="17033" r:id="rId38" name="Group Box 6793">
              <controlPr defaultSize="0" autoFill="0" autoPict="0">
                <anchor moveWithCells="1">
                  <from>
                    <xdr:col>60</xdr:col>
                    <xdr:colOff>449580</xdr:colOff>
                    <xdr:row>17</xdr:row>
                    <xdr:rowOff>68580</xdr:rowOff>
                  </from>
                  <to>
                    <xdr:col>67</xdr:col>
                    <xdr:colOff>381000</xdr:colOff>
                    <xdr:row>21</xdr:row>
                    <xdr:rowOff>83820</xdr:rowOff>
                  </to>
                </anchor>
              </controlPr>
            </control>
          </mc:Choice>
        </mc:AlternateContent>
        <mc:AlternateContent xmlns:mc="http://schemas.openxmlformats.org/markup-compatibility/2006">
          <mc:Choice Requires="x14">
            <control shapeId="17034" r:id="rId39" name="Option Button 6794">
              <controlPr locked="0" defaultSize="0" autoFill="0" autoLine="0" autoPict="0">
                <anchor moveWithCells="1">
                  <from>
                    <xdr:col>56</xdr:col>
                    <xdr:colOff>60960</xdr:colOff>
                    <xdr:row>25</xdr:row>
                    <xdr:rowOff>121920</xdr:rowOff>
                  </from>
                  <to>
                    <xdr:col>56</xdr:col>
                    <xdr:colOff>365760</xdr:colOff>
                    <xdr:row>27</xdr:row>
                    <xdr:rowOff>30480</xdr:rowOff>
                  </to>
                </anchor>
              </controlPr>
            </control>
          </mc:Choice>
        </mc:AlternateContent>
        <mc:AlternateContent xmlns:mc="http://schemas.openxmlformats.org/markup-compatibility/2006">
          <mc:Choice Requires="x14">
            <control shapeId="17035" r:id="rId40" name="Option Button 6795">
              <controlPr locked="0" defaultSize="0" autoFill="0" autoLine="0" autoPict="0">
                <anchor moveWithCells="1">
                  <from>
                    <xdr:col>59</xdr:col>
                    <xdr:colOff>335280</xdr:colOff>
                    <xdr:row>25</xdr:row>
                    <xdr:rowOff>137160</xdr:rowOff>
                  </from>
                  <to>
                    <xdr:col>60</xdr:col>
                    <xdr:colOff>213360</xdr:colOff>
                    <xdr:row>27</xdr:row>
                    <xdr:rowOff>38100</xdr:rowOff>
                  </to>
                </anchor>
              </controlPr>
            </control>
          </mc:Choice>
        </mc:AlternateContent>
        <mc:AlternateContent xmlns:mc="http://schemas.openxmlformats.org/markup-compatibility/2006">
          <mc:Choice Requires="x14">
            <control shapeId="17036" r:id="rId41" name="Option Button 6796">
              <controlPr locked="0" defaultSize="0" autoFill="0" autoLine="0" autoPict="0">
                <anchor moveWithCells="1">
                  <from>
                    <xdr:col>62</xdr:col>
                    <xdr:colOff>45720</xdr:colOff>
                    <xdr:row>25</xdr:row>
                    <xdr:rowOff>137160</xdr:rowOff>
                  </from>
                  <to>
                    <xdr:col>62</xdr:col>
                    <xdr:colOff>350520</xdr:colOff>
                    <xdr:row>27</xdr:row>
                    <xdr:rowOff>38100</xdr:rowOff>
                  </to>
                </anchor>
              </controlPr>
            </control>
          </mc:Choice>
        </mc:AlternateContent>
        <mc:AlternateContent xmlns:mc="http://schemas.openxmlformats.org/markup-compatibility/2006">
          <mc:Choice Requires="x14">
            <control shapeId="17037" r:id="rId42" name="Group Box 6797">
              <controlPr defaultSize="0" autoFill="0" autoPict="0">
                <anchor moveWithCells="1">
                  <from>
                    <xdr:col>55</xdr:col>
                    <xdr:colOff>190500</xdr:colOff>
                    <xdr:row>25</xdr:row>
                    <xdr:rowOff>38100</xdr:rowOff>
                  </from>
                  <to>
                    <xdr:col>64</xdr:col>
                    <xdr:colOff>289560</xdr:colOff>
                    <xdr:row>27</xdr:row>
                    <xdr:rowOff>106680</xdr:rowOff>
                  </to>
                </anchor>
              </controlPr>
            </control>
          </mc:Choice>
        </mc:AlternateContent>
        <mc:AlternateContent xmlns:mc="http://schemas.openxmlformats.org/markup-compatibility/2006">
          <mc:Choice Requires="x14">
            <control shapeId="17038" r:id="rId43" name="Option Button 6798">
              <controlPr locked="0" defaultSize="0" autoFill="0" autoLine="0" autoPict="0">
                <anchor moveWithCells="1">
                  <from>
                    <xdr:col>62</xdr:col>
                    <xdr:colOff>45720</xdr:colOff>
                    <xdr:row>26</xdr:row>
                    <xdr:rowOff>121920</xdr:rowOff>
                  </from>
                  <to>
                    <xdr:col>62</xdr:col>
                    <xdr:colOff>350520</xdr:colOff>
                    <xdr:row>28</xdr:row>
                    <xdr:rowOff>30480</xdr:rowOff>
                  </to>
                </anchor>
              </controlPr>
            </control>
          </mc:Choice>
        </mc:AlternateContent>
        <mc:AlternateContent xmlns:mc="http://schemas.openxmlformats.org/markup-compatibility/2006">
          <mc:Choice Requires="x14">
            <control shapeId="17039" r:id="rId44" name="Option Button 6799">
              <controlPr locked="0" defaultSize="0" autoFill="0" autoLine="0" autoPict="0">
                <anchor moveWithCells="1">
                  <from>
                    <xdr:col>65</xdr:col>
                    <xdr:colOff>76200</xdr:colOff>
                    <xdr:row>26</xdr:row>
                    <xdr:rowOff>137160</xdr:rowOff>
                  </from>
                  <to>
                    <xdr:col>65</xdr:col>
                    <xdr:colOff>381000</xdr:colOff>
                    <xdr:row>28</xdr:row>
                    <xdr:rowOff>38100</xdr:rowOff>
                  </to>
                </anchor>
              </controlPr>
            </control>
          </mc:Choice>
        </mc:AlternateContent>
        <mc:AlternateContent xmlns:mc="http://schemas.openxmlformats.org/markup-compatibility/2006">
          <mc:Choice Requires="x14">
            <control shapeId="17040" r:id="rId45" name="Option Button 6800">
              <controlPr locked="0" defaultSize="0" autoFill="0" autoLine="0" autoPict="0">
                <anchor moveWithCells="1">
                  <from>
                    <xdr:col>62</xdr:col>
                    <xdr:colOff>45720</xdr:colOff>
                    <xdr:row>28</xdr:row>
                    <xdr:rowOff>121920</xdr:rowOff>
                  </from>
                  <to>
                    <xdr:col>62</xdr:col>
                    <xdr:colOff>350520</xdr:colOff>
                    <xdr:row>30</xdr:row>
                    <xdr:rowOff>30480</xdr:rowOff>
                  </to>
                </anchor>
              </controlPr>
            </control>
          </mc:Choice>
        </mc:AlternateContent>
        <mc:AlternateContent xmlns:mc="http://schemas.openxmlformats.org/markup-compatibility/2006">
          <mc:Choice Requires="x14">
            <control shapeId="17041" r:id="rId46" name="Option Button 6801">
              <controlPr locked="0" defaultSize="0" autoFill="0" autoLine="0" autoPict="0">
                <anchor moveWithCells="1">
                  <from>
                    <xdr:col>65</xdr:col>
                    <xdr:colOff>76200</xdr:colOff>
                    <xdr:row>28</xdr:row>
                    <xdr:rowOff>121920</xdr:rowOff>
                  </from>
                  <to>
                    <xdr:col>65</xdr:col>
                    <xdr:colOff>381000</xdr:colOff>
                    <xdr:row>30</xdr:row>
                    <xdr:rowOff>30480</xdr:rowOff>
                  </to>
                </anchor>
              </controlPr>
            </control>
          </mc:Choice>
        </mc:AlternateContent>
        <mc:AlternateContent xmlns:mc="http://schemas.openxmlformats.org/markup-compatibility/2006">
          <mc:Choice Requires="x14">
            <control shapeId="17042" r:id="rId47" name="Group Box 6802">
              <controlPr defaultSize="0" autoFill="0" autoPict="0">
                <anchor moveWithCells="1">
                  <from>
                    <xdr:col>61</xdr:col>
                    <xdr:colOff>144780</xdr:colOff>
                    <xdr:row>26</xdr:row>
                    <xdr:rowOff>76200</xdr:rowOff>
                  </from>
                  <to>
                    <xdr:col>68</xdr:col>
                    <xdr:colOff>121920</xdr:colOff>
                    <xdr:row>30</xdr:row>
                    <xdr:rowOff>144780</xdr:rowOff>
                  </to>
                </anchor>
              </controlPr>
            </control>
          </mc:Choice>
        </mc:AlternateContent>
        <mc:AlternateContent xmlns:mc="http://schemas.openxmlformats.org/markup-compatibility/2006">
          <mc:Choice Requires="x14">
            <control shapeId="17043" r:id="rId48" name="Check Box 6803">
              <controlPr locked="0" defaultSize="0" autoFill="0" autoLine="0" autoPict="0">
                <anchor moveWithCells="1">
                  <from>
                    <xdr:col>37</xdr:col>
                    <xdr:colOff>190500</xdr:colOff>
                    <xdr:row>56</xdr:row>
                    <xdr:rowOff>137160</xdr:rowOff>
                  </from>
                  <to>
                    <xdr:col>38</xdr:col>
                    <xdr:colOff>68580</xdr:colOff>
                    <xdr:row>58</xdr:row>
                    <xdr:rowOff>38100</xdr:rowOff>
                  </to>
                </anchor>
              </controlPr>
            </control>
          </mc:Choice>
        </mc:AlternateContent>
        <mc:AlternateContent xmlns:mc="http://schemas.openxmlformats.org/markup-compatibility/2006">
          <mc:Choice Requires="x14">
            <control shapeId="17044" r:id="rId49" name="Check Box 6804">
              <controlPr locked="0" defaultSize="0" autoFill="0" autoLine="0" autoPict="0">
                <anchor moveWithCells="1">
                  <from>
                    <xdr:col>37</xdr:col>
                    <xdr:colOff>190500</xdr:colOff>
                    <xdr:row>55</xdr:row>
                    <xdr:rowOff>137160</xdr:rowOff>
                  </from>
                  <to>
                    <xdr:col>38</xdr:col>
                    <xdr:colOff>68580</xdr:colOff>
                    <xdr:row>57</xdr:row>
                    <xdr:rowOff>38100</xdr:rowOff>
                  </to>
                </anchor>
              </controlPr>
            </control>
          </mc:Choice>
        </mc:AlternateContent>
        <mc:AlternateContent xmlns:mc="http://schemas.openxmlformats.org/markup-compatibility/2006">
          <mc:Choice Requires="x14">
            <control shapeId="17045" r:id="rId50" name="Check Box 6805">
              <controlPr locked="0" defaultSize="0" autoFill="0" autoLine="0" autoPict="0">
                <anchor moveWithCells="1">
                  <from>
                    <xdr:col>37</xdr:col>
                    <xdr:colOff>190500</xdr:colOff>
                    <xdr:row>57</xdr:row>
                    <xdr:rowOff>137160</xdr:rowOff>
                  </from>
                  <to>
                    <xdr:col>38</xdr:col>
                    <xdr:colOff>68580</xdr:colOff>
                    <xdr:row>59</xdr:row>
                    <xdr:rowOff>38100</xdr:rowOff>
                  </to>
                </anchor>
              </controlPr>
            </control>
          </mc:Choice>
        </mc:AlternateContent>
        <mc:AlternateContent xmlns:mc="http://schemas.openxmlformats.org/markup-compatibility/2006">
          <mc:Choice Requires="x14">
            <control shapeId="17046" r:id="rId51" name="Option Button 6806">
              <controlPr locked="0" defaultSize="0" autoFill="0" autoLine="0" autoPict="0">
                <anchor moveWithCells="1">
                  <from>
                    <xdr:col>37</xdr:col>
                    <xdr:colOff>144780</xdr:colOff>
                    <xdr:row>48</xdr:row>
                    <xdr:rowOff>137160</xdr:rowOff>
                  </from>
                  <to>
                    <xdr:col>38</xdr:col>
                    <xdr:colOff>22860</xdr:colOff>
                    <xdr:row>50</xdr:row>
                    <xdr:rowOff>38100</xdr:rowOff>
                  </to>
                </anchor>
              </controlPr>
            </control>
          </mc:Choice>
        </mc:AlternateContent>
        <mc:AlternateContent xmlns:mc="http://schemas.openxmlformats.org/markup-compatibility/2006">
          <mc:Choice Requires="x14">
            <control shapeId="17047" r:id="rId52" name="Option Button 6807">
              <controlPr locked="0" defaultSize="0" autoFill="0" autoLine="0" autoPict="0">
                <anchor moveWithCells="1">
                  <from>
                    <xdr:col>39</xdr:col>
                    <xdr:colOff>114300</xdr:colOff>
                    <xdr:row>48</xdr:row>
                    <xdr:rowOff>137160</xdr:rowOff>
                  </from>
                  <to>
                    <xdr:col>41</xdr:col>
                    <xdr:colOff>198120</xdr:colOff>
                    <xdr:row>50</xdr:row>
                    <xdr:rowOff>38100</xdr:rowOff>
                  </to>
                </anchor>
              </controlPr>
            </control>
          </mc:Choice>
        </mc:AlternateContent>
        <mc:AlternateContent xmlns:mc="http://schemas.openxmlformats.org/markup-compatibility/2006">
          <mc:Choice Requires="x14">
            <control shapeId="17048" r:id="rId53" name="Group Box 6808">
              <controlPr defaultSize="0" autoFill="0" autoPict="0">
                <anchor moveWithCells="1">
                  <from>
                    <xdr:col>36</xdr:col>
                    <xdr:colOff>106680</xdr:colOff>
                    <xdr:row>47</xdr:row>
                    <xdr:rowOff>99060</xdr:rowOff>
                  </from>
                  <to>
                    <xdr:col>41</xdr:col>
                    <xdr:colOff>220980</xdr:colOff>
                    <xdr:row>50</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67"/>
  <sheetViews>
    <sheetView showGridLines="0" zoomScaleNormal="100" workbookViewId="0">
      <selection activeCell="J13" sqref="J13"/>
    </sheetView>
  </sheetViews>
  <sheetFormatPr defaultColWidth="9" defaultRowHeight="13.2"/>
  <cols>
    <col min="1" max="1" width="4.33203125" style="260" customWidth="1"/>
    <col min="2" max="2" width="4.109375" style="260" customWidth="1"/>
    <col min="3" max="3" width="9.21875" style="260" customWidth="1"/>
    <col min="4" max="10" width="14.33203125" style="260" customWidth="1"/>
    <col min="11" max="14" width="7.21875" style="260" customWidth="1"/>
    <col min="15" max="15" width="14.21875" style="260" customWidth="1"/>
    <col min="16" max="16" width="5" style="260" customWidth="1"/>
    <col min="17" max="17" width="9" style="260"/>
    <col min="18" max="18" width="3.44140625" style="260" bestFit="1" customWidth="1"/>
    <col min="19" max="19" width="11.6640625" style="260" bestFit="1" customWidth="1"/>
    <col min="20" max="21" width="7.88671875" style="260" customWidth="1"/>
    <col min="22" max="16384" width="9" style="260"/>
  </cols>
  <sheetData>
    <row r="1" spans="1:16">
      <c r="A1" s="259"/>
      <c r="B1" s="259"/>
      <c r="C1" s="259"/>
      <c r="D1" s="259"/>
      <c r="E1" s="259"/>
      <c r="F1" s="259"/>
      <c r="G1" s="259"/>
      <c r="H1" s="259"/>
      <c r="I1" s="259"/>
      <c r="J1" s="259"/>
      <c r="K1" s="259"/>
      <c r="L1" s="259"/>
      <c r="M1" s="259"/>
      <c r="N1" s="259"/>
      <c r="O1" s="259"/>
      <c r="P1" s="259"/>
    </row>
    <row r="2" spans="1:16">
      <c r="A2" s="259"/>
      <c r="B2" s="259"/>
      <c r="C2" s="259"/>
      <c r="D2" s="259"/>
      <c r="E2" s="259"/>
      <c r="F2" s="259"/>
      <c r="G2" s="259"/>
      <c r="H2" s="259"/>
      <c r="I2" s="259"/>
      <c r="J2" s="259"/>
      <c r="K2" s="259"/>
      <c r="L2" s="259"/>
      <c r="M2" s="259"/>
      <c r="N2" s="259"/>
      <c r="O2" s="259"/>
      <c r="P2" s="259"/>
    </row>
    <row r="3" spans="1:16" ht="26.25" customHeight="1">
      <c r="A3" s="259"/>
      <c r="B3" s="261"/>
      <c r="C3" s="259"/>
      <c r="D3" s="259"/>
      <c r="E3" s="259"/>
      <c r="F3" s="259"/>
      <c r="G3" s="259"/>
      <c r="H3" s="259"/>
      <c r="I3" s="259"/>
      <c r="J3" s="259"/>
      <c r="K3" s="259"/>
      <c r="L3" s="259"/>
      <c r="M3" s="259"/>
      <c r="N3" s="259"/>
      <c r="O3" s="403"/>
      <c r="P3" s="259"/>
    </row>
    <row r="4" spans="1:16" ht="21.75" customHeight="1">
      <c r="A4" s="259"/>
      <c r="B4" s="262" t="s">
        <v>178</v>
      </c>
      <c r="C4" s="259"/>
      <c r="D4" s="259"/>
      <c r="E4" s="259"/>
      <c r="F4" s="259"/>
      <c r="G4" s="259"/>
      <c r="H4" s="259"/>
      <c r="I4" s="259"/>
      <c r="J4" s="259"/>
      <c r="K4" s="259"/>
      <c r="L4" s="259"/>
      <c r="M4" s="259"/>
      <c r="N4" s="259"/>
      <c r="O4" s="259"/>
      <c r="P4" s="259"/>
    </row>
    <row r="5" spans="1:16">
      <c r="A5" s="259"/>
      <c r="B5" s="259"/>
      <c r="C5" s="259"/>
      <c r="D5" s="259"/>
      <c r="E5" s="259"/>
      <c r="F5" s="259"/>
      <c r="G5" s="259"/>
      <c r="H5" s="259"/>
      <c r="I5" s="259"/>
      <c r="J5" s="259"/>
      <c r="K5" s="259"/>
      <c r="L5" s="259"/>
      <c r="M5" s="259"/>
      <c r="N5" s="259"/>
      <c r="O5" s="259"/>
      <c r="P5" s="259"/>
    </row>
    <row r="6" spans="1:16">
      <c r="A6" s="259"/>
      <c r="B6" s="259"/>
      <c r="C6" s="259"/>
      <c r="D6" s="259"/>
      <c r="E6" s="259"/>
      <c r="F6" s="259"/>
      <c r="G6" s="259"/>
      <c r="H6" s="259"/>
      <c r="I6" s="259"/>
      <c r="J6" s="259"/>
      <c r="K6" s="259"/>
      <c r="L6" s="259"/>
      <c r="M6" s="259"/>
      <c r="N6" s="259"/>
      <c r="O6" s="259"/>
      <c r="P6" s="259"/>
    </row>
    <row r="7" spans="1:16">
      <c r="A7" s="259"/>
      <c r="B7" s="259"/>
      <c r="C7" s="259"/>
      <c r="D7" s="259"/>
      <c r="E7" s="259"/>
      <c r="F7" s="259"/>
      <c r="G7" s="259"/>
      <c r="H7" s="259"/>
      <c r="I7" s="259"/>
      <c r="J7" s="259"/>
      <c r="K7" s="259"/>
      <c r="L7" s="259"/>
      <c r="M7" s="259"/>
      <c r="N7" s="259"/>
      <c r="O7" s="259"/>
      <c r="P7" s="259"/>
    </row>
    <row r="8" spans="1:16">
      <c r="A8" s="259"/>
      <c r="B8" s="259"/>
      <c r="C8" s="259"/>
      <c r="D8" s="259"/>
      <c r="E8" s="259"/>
      <c r="F8" s="259"/>
      <c r="G8" s="259"/>
      <c r="H8" s="259"/>
      <c r="I8" s="259"/>
      <c r="J8" s="259"/>
      <c r="K8" s="259"/>
      <c r="L8" s="259"/>
      <c r="M8" s="259"/>
      <c r="N8" s="259"/>
      <c r="O8" s="259"/>
      <c r="P8" s="259"/>
    </row>
    <row r="9" spans="1:16">
      <c r="A9" s="259"/>
      <c r="B9" s="259"/>
      <c r="C9" s="259"/>
      <c r="D9" s="259"/>
      <c r="E9" s="259"/>
      <c r="F9" s="259"/>
      <c r="G9" s="259"/>
      <c r="H9" s="259"/>
      <c r="I9" s="259"/>
      <c r="J9" s="259"/>
      <c r="K9" s="259"/>
      <c r="L9" s="259"/>
      <c r="M9" s="626"/>
      <c r="N9" s="263"/>
      <c r="O9" s="259"/>
      <c r="P9" s="259"/>
    </row>
    <row r="10" spans="1:16">
      <c r="A10" s="259"/>
      <c r="B10" s="259"/>
      <c r="C10" s="259"/>
      <c r="D10" s="259"/>
      <c r="E10" s="259"/>
      <c r="F10" s="259"/>
      <c r="G10" s="259"/>
      <c r="H10" s="259"/>
      <c r="I10" s="259"/>
      <c r="J10" s="259"/>
      <c r="K10" s="259"/>
      <c r="L10" s="259"/>
      <c r="M10" s="259"/>
      <c r="N10" s="259"/>
      <c r="O10" s="259"/>
      <c r="P10" s="259"/>
    </row>
    <row r="11" spans="1:16">
      <c r="A11" s="259"/>
      <c r="B11" s="259"/>
      <c r="C11" s="259"/>
      <c r="D11" s="259"/>
      <c r="E11" s="259"/>
      <c r="F11" s="259"/>
      <c r="G11" s="259"/>
      <c r="H11" s="259"/>
      <c r="I11" s="259"/>
      <c r="J11" s="259"/>
      <c r="K11" s="259"/>
      <c r="L11" s="259"/>
      <c r="M11" s="259"/>
      <c r="N11" s="259"/>
      <c r="O11" s="259"/>
      <c r="P11" s="259"/>
    </row>
    <row r="12" spans="1:16" ht="21.75" customHeight="1">
      <c r="A12" s="259"/>
      <c r="B12" s="259"/>
      <c r="C12" s="259"/>
      <c r="D12" s="259"/>
      <c r="E12" s="259"/>
      <c r="F12" s="259"/>
      <c r="G12" s="259"/>
      <c r="H12" s="259"/>
      <c r="I12" s="259"/>
      <c r="J12" s="259"/>
      <c r="K12" s="259"/>
      <c r="L12" s="259"/>
      <c r="M12" s="259"/>
      <c r="N12" s="259"/>
      <c r="O12" s="259"/>
      <c r="P12" s="259"/>
    </row>
    <row r="13" spans="1:16" ht="24.75" customHeight="1">
      <c r="A13" s="259"/>
      <c r="B13" s="264"/>
      <c r="C13" s="265"/>
      <c r="D13" s="265"/>
      <c r="E13" s="265"/>
      <c r="F13" s="265"/>
      <c r="G13" s="266"/>
      <c r="H13" s="259"/>
      <c r="I13" s="267" t="s">
        <v>179</v>
      </c>
      <c r="J13" s="405">
        <f>工場・発生材!Q2</f>
        <v>0</v>
      </c>
      <c r="K13" s="404"/>
      <c r="L13" s="404"/>
      <c r="M13" s="404"/>
      <c r="N13" s="404"/>
      <c r="O13" s="404"/>
      <c r="P13" s="268"/>
    </row>
    <row r="14" spans="1:16" ht="24.75" customHeight="1">
      <c r="A14" s="259"/>
      <c r="B14" s="269"/>
      <c r="C14" s="259"/>
      <c r="D14" s="259"/>
      <c r="E14" s="259"/>
      <c r="F14" s="259"/>
      <c r="G14" s="270"/>
      <c r="H14" s="259"/>
      <c r="I14" s="267" t="s">
        <v>180</v>
      </c>
      <c r="J14" s="929">
        <f>工場・発生材!C18</f>
        <v>0</v>
      </c>
      <c r="K14" s="930"/>
      <c r="L14" s="930"/>
      <c r="M14" s="930"/>
      <c r="N14" s="930"/>
      <c r="O14" s="931"/>
      <c r="P14" s="259"/>
    </row>
    <row r="15" spans="1:16" ht="24.75" customHeight="1">
      <c r="A15" s="259"/>
      <c r="B15" s="271" t="s">
        <v>181</v>
      </c>
      <c r="C15" s="272"/>
      <c r="D15" s="272"/>
      <c r="E15" s="272"/>
      <c r="F15" s="272"/>
      <c r="G15" s="273"/>
      <c r="H15" s="259"/>
      <c r="I15" s="274"/>
      <c r="J15" s="932"/>
      <c r="K15" s="933"/>
      <c r="L15" s="933"/>
      <c r="M15" s="933"/>
      <c r="N15" s="933"/>
      <c r="O15" s="934"/>
      <c r="P15" s="259"/>
    </row>
    <row r="16" spans="1:16" ht="24.75" customHeight="1">
      <c r="A16" s="259"/>
      <c r="B16" s="269"/>
      <c r="C16" s="259"/>
      <c r="D16" s="259"/>
      <c r="E16" s="259"/>
      <c r="F16" s="259"/>
      <c r="G16" s="270"/>
      <c r="H16" s="259"/>
      <c r="I16" s="275" t="s">
        <v>182</v>
      </c>
      <c r="J16" s="935">
        <f>工場・発生材!C21</f>
        <v>0</v>
      </c>
      <c r="K16" s="936"/>
      <c r="L16" s="936"/>
      <c r="M16" s="936"/>
      <c r="N16" s="936"/>
      <c r="O16" s="937"/>
      <c r="P16" s="259"/>
    </row>
    <row r="17" spans="1:20" ht="24.75" customHeight="1">
      <c r="A17" s="259"/>
      <c r="B17" s="435">
        <v>2025</v>
      </c>
      <c r="C17" s="277"/>
      <c r="D17" s="277"/>
      <c r="E17" s="277"/>
      <c r="F17" s="277"/>
      <c r="G17" s="278"/>
      <c r="H17" s="259"/>
      <c r="I17" s="275" t="s">
        <v>183</v>
      </c>
      <c r="J17" s="935">
        <f>工場・発生材!C24</f>
        <v>0</v>
      </c>
      <c r="K17" s="936"/>
      <c r="L17" s="936"/>
      <c r="M17" s="936"/>
      <c r="N17" s="936"/>
      <c r="O17" s="937"/>
      <c r="P17" s="259"/>
    </row>
    <row r="18" spans="1:20" ht="24.75" customHeight="1">
      <c r="A18" s="259"/>
      <c r="B18" s="276"/>
      <c r="C18" s="277"/>
      <c r="D18" s="277"/>
      <c r="E18" s="277"/>
      <c r="F18" s="277"/>
      <c r="G18" s="278"/>
      <c r="H18" s="259"/>
      <c r="I18" s="275" t="s">
        <v>184</v>
      </c>
      <c r="J18" s="938">
        <f>工場・発生材!O17</f>
        <v>0</v>
      </c>
      <c r="K18" s="939"/>
      <c r="L18" s="940" t="s">
        <v>185</v>
      </c>
      <c r="M18" s="941"/>
      <c r="N18" s="942">
        <f>工場・発生材!O19</f>
        <v>0</v>
      </c>
      <c r="O18" s="943"/>
      <c r="P18" s="259"/>
    </row>
    <row r="19" spans="1:20" ht="22.5" customHeight="1">
      <c r="A19" s="259"/>
      <c r="B19" s="279"/>
      <c r="C19" s="280"/>
      <c r="D19" s="280"/>
      <c r="E19" s="280"/>
      <c r="F19" s="280"/>
      <c r="G19" s="281"/>
      <c r="H19" s="259"/>
      <c r="I19" s="259"/>
      <c r="J19" s="282"/>
      <c r="K19" s="259"/>
      <c r="L19" s="259"/>
      <c r="M19" s="259"/>
      <c r="N19" s="259"/>
      <c r="O19" s="259"/>
      <c r="P19" s="259"/>
    </row>
    <row r="20" spans="1:20" ht="16.5" customHeight="1">
      <c r="A20" s="259"/>
      <c r="B20" s="259"/>
      <c r="C20" s="259"/>
      <c r="D20" s="259"/>
      <c r="E20" s="259"/>
      <c r="F20" s="259"/>
      <c r="G20" s="259"/>
      <c r="H20" s="259"/>
      <c r="I20" s="259"/>
      <c r="J20" s="282"/>
      <c r="K20" s="259"/>
      <c r="L20" s="259"/>
      <c r="M20" s="944" t="s">
        <v>186</v>
      </c>
      <c r="N20" s="945"/>
      <c r="O20" s="283" t="s">
        <v>187</v>
      </c>
      <c r="P20" s="259"/>
    </row>
    <row r="21" spans="1:20" ht="23.25" customHeight="1">
      <c r="A21" s="259"/>
      <c r="B21" s="259"/>
      <c r="C21" s="259"/>
      <c r="D21" s="284"/>
      <c r="E21" s="284"/>
      <c r="F21" s="284"/>
      <c r="G21" s="284"/>
      <c r="H21" s="285"/>
      <c r="I21" s="285"/>
      <c r="J21" s="282"/>
      <c r="K21" s="259"/>
      <c r="L21" s="259"/>
      <c r="M21" s="946"/>
      <c r="N21" s="947"/>
      <c r="O21" s="950"/>
      <c r="P21" s="259"/>
    </row>
    <row r="22" spans="1:20" ht="28.5" customHeight="1">
      <c r="A22" s="259"/>
      <c r="B22" s="286" t="s">
        <v>188</v>
      </c>
      <c r="C22" s="287"/>
      <c r="D22" s="287"/>
      <c r="E22" s="288"/>
      <c r="F22" s="259"/>
      <c r="G22" s="921"/>
      <c r="H22" s="921"/>
      <c r="I22" s="921"/>
      <c r="J22" s="282"/>
      <c r="K22" s="259"/>
      <c r="L22" s="259"/>
      <c r="M22" s="948"/>
      <c r="N22" s="949"/>
      <c r="O22" s="951"/>
      <c r="P22" s="259"/>
    </row>
    <row r="23" spans="1:20" ht="9" customHeight="1">
      <c r="A23" s="259"/>
      <c r="B23" s="259"/>
      <c r="C23" s="289"/>
      <c r="D23" s="289"/>
      <c r="E23" s="289"/>
      <c r="F23" s="259"/>
      <c r="G23" s="922"/>
      <c r="H23" s="922"/>
      <c r="I23" s="922"/>
      <c r="J23" s="259"/>
      <c r="K23" s="259"/>
      <c r="L23" s="259"/>
      <c r="M23" s="259"/>
      <c r="N23" s="259"/>
      <c r="O23" s="259"/>
      <c r="P23" s="259"/>
    </row>
    <row r="24" spans="1:20" s="292" customFormat="1" ht="39" customHeight="1">
      <c r="A24" s="290"/>
      <c r="B24" s="923" t="s">
        <v>189</v>
      </c>
      <c r="C24" s="924"/>
      <c r="D24" s="909" t="s">
        <v>190</v>
      </c>
      <c r="E24" s="905"/>
      <c r="F24" s="925" t="s">
        <v>191</v>
      </c>
      <c r="G24" s="925"/>
      <c r="H24" s="909"/>
      <c r="I24" s="926" t="s">
        <v>192</v>
      </c>
      <c r="J24" s="952" t="s">
        <v>193</v>
      </c>
      <c r="K24" s="291"/>
      <c r="L24" s="291"/>
      <c r="M24" s="291"/>
      <c r="N24" s="291"/>
      <c r="O24" s="291"/>
      <c r="P24" s="291"/>
      <c r="R24" s="260"/>
      <c r="S24" s="260"/>
      <c r="T24" s="260"/>
    </row>
    <row r="25" spans="1:20" s="302" customFormat="1" ht="24.75" customHeight="1">
      <c r="A25" s="293"/>
      <c r="B25" s="294" t="s">
        <v>194</v>
      </c>
      <c r="C25" s="295"/>
      <c r="D25" s="296" t="s">
        <v>195</v>
      </c>
      <c r="E25" s="297" t="s">
        <v>196</v>
      </c>
      <c r="F25" s="298" t="s">
        <v>197</v>
      </c>
      <c r="G25" s="299" t="s">
        <v>198</v>
      </c>
      <c r="H25" s="300" t="s">
        <v>199</v>
      </c>
      <c r="I25" s="927"/>
      <c r="J25" s="953"/>
      <c r="K25" s="301"/>
      <c r="L25" s="301"/>
      <c r="M25" s="301"/>
      <c r="N25" s="301"/>
      <c r="O25" s="301"/>
      <c r="P25" s="301"/>
      <c r="R25" s="292"/>
      <c r="S25" s="292"/>
      <c r="T25" s="292"/>
    </row>
    <row r="26" spans="1:20" s="312" customFormat="1" ht="24.75" customHeight="1">
      <c r="A26" s="303"/>
      <c r="B26" s="919" t="str">
        <f>"'"&amp;B17-2000&amp;"年4月"</f>
        <v>'25年4月</v>
      </c>
      <c r="C26" s="920"/>
      <c r="D26" s="304">
        <f>工場・発生材!Z7</f>
        <v>0</v>
      </c>
      <c r="E26" s="305"/>
      <c r="F26" s="306"/>
      <c r="G26" s="307"/>
      <c r="H26" s="308">
        <f>F26+G26</f>
        <v>0</v>
      </c>
      <c r="I26" s="309"/>
      <c r="J26" s="310"/>
      <c r="K26" s="311"/>
      <c r="L26" s="311"/>
      <c r="M26" s="311"/>
      <c r="N26" s="311"/>
      <c r="O26" s="311"/>
      <c r="P26" s="311"/>
      <c r="R26" s="302"/>
      <c r="S26" s="302"/>
      <c r="T26" s="302"/>
    </row>
    <row r="27" spans="1:20" s="312" customFormat="1" ht="24.75" customHeight="1">
      <c r="A27" s="303"/>
      <c r="B27" s="907" t="s">
        <v>300</v>
      </c>
      <c r="C27" s="908"/>
      <c r="D27" s="313">
        <f>工場・発生材!Z8</f>
        <v>0</v>
      </c>
      <c r="E27" s="314"/>
      <c r="F27" s="315"/>
      <c r="G27" s="316"/>
      <c r="H27" s="317">
        <f t="shared" ref="H27:H37" si="0">F27+G27</f>
        <v>0</v>
      </c>
      <c r="I27" s="318"/>
      <c r="J27" s="319"/>
      <c r="K27" s="311"/>
      <c r="L27" s="311"/>
      <c r="M27" s="311"/>
      <c r="N27" s="311"/>
      <c r="O27" s="311"/>
      <c r="P27" s="311"/>
    </row>
    <row r="28" spans="1:20" s="312" customFormat="1" ht="24.75" customHeight="1">
      <c r="A28" s="303"/>
      <c r="B28" s="907" t="s">
        <v>301</v>
      </c>
      <c r="C28" s="908"/>
      <c r="D28" s="313">
        <f>工場・発生材!Z9</f>
        <v>0</v>
      </c>
      <c r="E28" s="314"/>
      <c r="F28" s="315"/>
      <c r="G28" s="316"/>
      <c r="H28" s="317">
        <f t="shared" si="0"/>
        <v>0</v>
      </c>
      <c r="I28" s="318"/>
      <c r="J28" s="319"/>
      <c r="K28" s="311"/>
      <c r="L28" s="311"/>
      <c r="M28" s="311"/>
      <c r="N28" s="311"/>
      <c r="O28" s="311"/>
      <c r="P28" s="311"/>
    </row>
    <row r="29" spans="1:20" s="312" customFormat="1" ht="24.75" customHeight="1">
      <c r="A29" s="303"/>
      <c r="B29" s="907" t="s">
        <v>302</v>
      </c>
      <c r="C29" s="908"/>
      <c r="D29" s="313">
        <f>工場・発生材!Z10</f>
        <v>0</v>
      </c>
      <c r="E29" s="314"/>
      <c r="F29" s="315"/>
      <c r="G29" s="316"/>
      <c r="H29" s="317">
        <f t="shared" si="0"/>
        <v>0</v>
      </c>
      <c r="I29" s="318"/>
      <c r="J29" s="319"/>
      <c r="K29" s="311"/>
      <c r="L29" s="311"/>
      <c r="M29" s="311"/>
      <c r="N29" s="311"/>
      <c r="O29" s="311"/>
      <c r="P29" s="311"/>
    </row>
    <row r="30" spans="1:20" s="312" customFormat="1" ht="24.75" customHeight="1">
      <c r="A30" s="303"/>
      <c r="B30" s="907" t="s">
        <v>303</v>
      </c>
      <c r="C30" s="908"/>
      <c r="D30" s="313">
        <f>工場・発生材!Z11</f>
        <v>0</v>
      </c>
      <c r="E30" s="314"/>
      <c r="F30" s="315"/>
      <c r="G30" s="316"/>
      <c r="H30" s="317">
        <f t="shared" si="0"/>
        <v>0</v>
      </c>
      <c r="I30" s="318"/>
      <c r="J30" s="319"/>
      <c r="K30" s="311"/>
      <c r="L30" s="311"/>
      <c r="M30" s="311"/>
      <c r="N30" s="311"/>
      <c r="O30" s="311"/>
      <c r="P30" s="311"/>
    </row>
    <row r="31" spans="1:20" s="312" customFormat="1" ht="24.75" customHeight="1">
      <c r="A31" s="303"/>
      <c r="B31" s="907" t="s">
        <v>304</v>
      </c>
      <c r="C31" s="908"/>
      <c r="D31" s="313">
        <f>工場・発生材!Z12</f>
        <v>0</v>
      </c>
      <c r="E31" s="314"/>
      <c r="F31" s="315"/>
      <c r="G31" s="316"/>
      <c r="H31" s="317">
        <f t="shared" si="0"/>
        <v>0</v>
      </c>
      <c r="I31" s="318"/>
      <c r="J31" s="319"/>
      <c r="K31" s="311"/>
      <c r="L31" s="311"/>
      <c r="M31" s="311"/>
      <c r="N31" s="311"/>
      <c r="O31" s="311"/>
      <c r="P31" s="311"/>
    </row>
    <row r="32" spans="1:20" s="312" customFormat="1" ht="24.75" customHeight="1">
      <c r="A32" s="303"/>
      <c r="B32" s="907" t="s">
        <v>17</v>
      </c>
      <c r="C32" s="908"/>
      <c r="D32" s="313">
        <f>工場・発生材!Z13</f>
        <v>0</v>
      </c>
      <c r="E32" s="314"/>
      <c r="F32" s="315"/>
      <c r="G32" s="316"/>
      <c r="H32" s="317">
        <f t="shared" si="0"/>
        <v>0</v>
      </c>
      <c r="I32" s="318"/>
      <c r="J32" s="319"/>
      <c r="K32" s="311"/>
      <c r="L32" s="311"/>
      <c r="M32" s="311"/>
      <c r="N32" s="311"/>
      <c r="O32" s="311"/>
      <c r="P32" s="311"/>
    </row>
    <row r="33" spans="1:22" s="312" customFormat="1" ht="24.75" customHeight="1">
      <c r="A33" s="303"/>
      <c r="B33" s="907" t="s">
        <v>19</v>
      </c>
      <c r="C33" s="908"/>
      <c r="D33" s="313">
        <f>工場・発生材!Z14</f>
        <v>0</v>
      </c>
      <c r="E33" s="314"/>
      <c r="F33" s="315"/>
      <c r="G33" s="316"/>
      <c r="H33" s="317">
        <f t="shared" si="0"/>
        <v>0</v>
      </c>
      <c r="I33" s="318"/>
      <c r="J33" s="319"/>
      <c r="K33" s="311"/>
      <c r="L33" s="311"/>
      <c r="M33" s="311"/>
      <c r="N33" s="311"/>
      <c r="O33" s="311"/>
      <c r="P33" s="311"/>
    </row>
    <row r="34" spans="1:22" s="312" customFormat="1" ht="24.75" customHeight="1">
      <c r="A34" s="303"/>
      <c r="B34" s="907" t="s">
        <v>20</v>
      </c>
      <c r="C34" s="908"/>
      <c r="D34" s="313">
        <f>工場・発生材!Z15</f>
        <v>0</v>
      </c>
      <c r="E34" s="314"/>
      <c r="F34" s="315"/>
      <c r="G34" s="316"/>
      <c r="H34" s="317">
        <f t="shared" si="0"/>
        <v>0</v>
      </c>
      <c r="I34" s="318"/>
      <c r="J34" s="319"/>
      <c r="K34" s="311"/>
      <c r="L34" s="311"/>
      <c r="M34" s="311"/>
      <c r="N34" s="311"/>
      <c r="O34" s="311"/>
      <c r="P34" s="311"/>
      <c r="R34" s="928" t="s">
        <v>342</v>
      </c>
      <c r="S34" s="928"/>
      <c r="T34" s="928"/>
      <c r="U34" s="928"/>
      <c r="V34" s="928"/>
    </row>
    <row r="35" spans="1:22" s="312" customFormat="1" ht="24.75" customHeight="1">
      <c r="A35" s="303"/>
      <c r="B35" s="917" t="str">
        <f>"'"&amp;B17-1999&amp;"年1月"</f>
        <v>'26年1月</v>
      </c>
      <c r="C35" s="918"/>
      <c r="D35" s="313">
        <f>工場・発生材!Z16</f>
        <v>0</v>
      </c>
      <c r="E35" s="314"/>
      <c r="F35" s="315"/>
      <c r="G35" s="316"/>
      <c r="H35" s="317">
        <f t="shared" si="0"/>
        <v>0</v>
      </c>
      <c r="I35" s="318"/>
      <c r="J35" s="319"/>
      <c r="K35" s="311"/>
      <c r="L35" s="311"/>
      <c r="M35" s="311"/>
      <c r="N35" s="311"/>
      <c r="O35" s="311"/>
      <c r="P35" s="311"/>
      <c r="R35" s="928"/>
      <c r="S35" s="928"/>
      <c r="T35" s="928"/>
      <c r="U35" s="928"/>
      <c r="V35" s="928"/>
    </row>
    <row r="36" spans="1:22" s="312" customFormat="1" ht="24.75" customHeight="1">
      <c r="A36" s="303"/>
      <c r="B36" s="907" t="s">
        <v>305</v>
      </c>
      <c r="C36" s="908"/>
      <c r="D36" s="313">
        <f>工場・発生材!Z17</f>
        <v>0</v>
      </c>
      <c r="E36" s="314"/>
      <c r="F36" s="315"/>
      <c r="G36" s="316"/>
      <c r="H36" s="317">
        <f t="shared" si="0"/>
        <v>0</v>
      </c>
      <c r="I36" s="318"/>
      <c r="J36" s="319"/>
      <c r="K36" s="311"/>
      <c r="L36" s="311"/>
      <c r="M36" s="311"/>
      <c r="N36" s="311"/>
      <c r="O36" s="311"/>
      <c r="P36" s="311"/>
    </row>
    <row r="37" spans="1:22" s="312" customFormat="1" ht="24.75" customHeight="1">
      <c r="A37" s="303"/>
      <c r="B37" s="907" t="s">
        <v>306</v>
      </c>
      <c r="C37" s="908"/>
      <c r="D37" s="313">
        <f>工場・発生材!Z18</f>
        <v>0</v>
      </c>
      <c r="E37" s="320"/>
      <c r="F37" s="315"/>
      <c r="G37" s="321"/>
      <c r="H37" s="317">
        <f t="shared" si="0"/>
        <v>0</v>
      </c>
      <c r="I37" s="322"/>
      <c r="J37" s="323"/>
      <c r="K37" s="311"/>
      <c r="L37" s="311"/>
      <c r="M37" s="311"/>
      <c r="N37" s="311"/>
      <c r="O37" s="311"/>
      <c r="P37" s="311"/>
      <c r="R37" s="356"/>
      <c r="S37" s="356"/>
      <c r="T37" s="356"/>
      <c r="U37" s="356"/>
    </row>
    <row r="38" spans="1:22" s="312" customFormat="1" ht="24.75" customHeight="1" thickBot="1">
      <c r="A38" s="303"/>
      <c r="B38" s="909" t="s">
        <v>200</v>
      </c>
      <c r="C38" s="910"/>
      <c r="D38" s="324">
        <f>SUM(D26:D37)</f>
        <v>0</v>
      </c>
      <c r="E38" s="325">
        <f t="shared" ref="E38:J38" si="1">SUM(E26:E37)</f>
        <v>0</v>
      </c>
      <c r="F38" s="326">
        <f t="shared" si="1"/>
        <v>0</v>
      </c>
      <c r="G38" s="327">
        <f t="shared" si="1"/>
        <v>0</v>
      </c>
      <c r="H38" s="328">
        <f t="shared" si="1"/>
        <v>0</v>
      </c>
      <c r="I38" s="329">
        <f t="shared" si="1"/>
        <v>0</v>
      </c>
      <c r="J38" s="330">
        <f t="shared" si="1"/>
        <v>0</v>
      </c>
      <c r="K38" s="311"/>
      <c r="L38" s="311"/>
      <c r="M38" s="311"/>
      <c r="N38" s="311"/>
      <c r="O38" s="311"/>
      <c r="P38" s="311"/>
      <c r="R38" s="356"/>
      <c r="S38" s="356"/>
      <c r="T38" s="876" t="s">
        <v>254</v>
      </c>
      <c r="U38" s="877"/>
    </row>
    <row r="39" spans="1:22" ht="24.75" customHeight="1" thickTop="1" thickBot="1">
      <c r="A39" s="259"/>
      <c r="B39" s="263"/>
      <c r="C39" s="263"/>
      <c r="D39" s="263"/>
      <c r="E39" s="911" t="s">
        <v>201</v>
      </c>
      <c r="F39" s="912"/>
      <c r="G39" s="912"/>
      <c r="H39" s="331"/>
      <c r="I39" s="332" t="str">
        <f>IF(H39="","",VLOOKUP(H39,B54:C61,2,0))</f>
        <v/>
      </c>
      <c r="J39" s="333" t="e">
        <f>VLOOKUP(H39,B54:E61,4,0)</f>
        <v>#N/A</v>
      </c>
      <c r="K39" s="268"/>
      <c r="L39" s="334"/>
      <c r="M39" s="334"/>
      <c r="N39" s="334"/>
      <c r="O39" s="259"/>
      <c r="P39" s="263"/>
      <c r="R39" s="408" t="s">
        <v>252</v>
      </c>
      <c r="S39" s="408" t="s">
        <v>253</v>
      </c>
      <c r="T39" s="408" t="s">
        <v>257</v>
      </c>
      <c r="U39" s="408" t="s">
        <v>256</v>
      </c>
    </row>
    <row r="40" spans="1:22" ht="24.75" customHeight="1" thickTop="1">
      <c r="A40" s="259"/>
      <c r="B40" s="335"/>
      <c r="C40" s="336"/>
      <c r="D40" s="336"/>
      <c r="E40" s="337"/>
      <c r="F40" s="338"/>
      <c r="G40" s="333"/>
      <c r="H40" s="268"/>
      <c r="I40" s="268"/>
      <c r="J40" s="268"/>
      <c r="K40" s="268"/>
      <c r="L40" s="334"/>
      <c r="M40" s="334"/>
      <c r="N40" s="334"/>
      <c r="O40" s="259"/>
      <c r="P40" s="263"/>
      <c r="R40" s="408">
        <v>1</v>
      </c>
      <c r="S40" s="464" t="s">
        <v>242</v>
      </c>
      <c r="T40" s="467">
        <v>0.53500000000000003</v>
      </c>
      <c r="U40" s="467">
        <v>0.53200000000000003</v>
      </c>
    </row>
    <row r="41" spans="1:22" ht="24.75" customHeight="1">
      <c r="A41" s="259"/>
      <c r="B41" s="407" t="s">
        <v>255</v>
      </c>
      <c r="C41" s="406"/>
      <c r="D41" s="406"/>
      <c r="E41" s="337"/>
      <c r="F41" s="409"/>
      <c r="G41" s="333"/>
      <c r="H41" s="263"/>
      <c r="I41" s="268"/>
      <c r="J41" s="268"/>
      <c r="K41" s="268"/>
      <c r="L41" s="334"/>
      <c r="M41" s="334"/>
      <c r="N41" s="334"/>
      <c r="O41" s="259"/>
      <c r="P41" s="263"/>
      <c r="R41" s="408">
        <v>2</v>
      </c>
      <c r="S41" s="464" t="s">
        <v>243</v>
      </c>
      <c r="T41" s="467">
        <v>0.46</v>
      </c>
      <c r="U41" s="467">
        <v>0.38500000000000001</v>
      </c>
    </row>
    <row r="42" spans="1:22" ht="31.5" customHeight="1">
      <c r="A42" s="259"/>
      <c r="B42" s="286" t="s">
        <v>202</v>
      </c>
      <c r="C42" s="286"/>
      <c r="D42" s="268"/>
      <c r="E42" s="268" t="s">
        <v>203</v>
      </c>
      <c r="F42" s="259"/>
      <c r="G42" s="259"/>
      <c r="H42" s="263"/>
      <c r="I42" s="259"/>
      <c r="J42" s="259"/>
      <c r="K42" s="259"/>
      <c r="L42" s="259"/>
      <c r="M42" s="259"/>
      <c r="N42" s="259"/>
      <c r="O42" s="259"/>
      <c r="P42" s="334"/>
      <c r="R42" s="408">
        <v>3</v>
      </c>
      <c r="S42" s="464" t="s">
        <v>244</v>
      </c>
      <c r="T42" s="467">
        <v>0.376</v>
      </c>
      <c r="U42" s="467">
        <v>0.40799999999999997</v>
      </c>
    </row>
    <row r="43" spans="1:22" s="340" customFormat="1" ht="27" customHeight="1">
      <c r="A43" s="259"/>
      <c r="B43" s="895" t="s">
        <v>204</v>
      </c>
      <c r="C43" s="896"/>
      <c r="D43" s="897"/>
      <c r="E43" s="916" t="s">
        <v>205</v>
      </c>
      <c r="F43" s="901" t="s">
        <v>206</v>
      </c>
      <c r="G43" s="901" t="s">
        <v>207</v>
      </c>
      <c r="H43" s="901" t="s">
        <v>208</v>
      </c>
      <c r="I43" s="902" t="s">
        <v>209</v>
      </c>
      <c r="J43" s="900" t="s">
        <v>8</v>
      </c>
      <c r="K43" s="903" t="s">
        <v>210</v>
      </c>
      <c r="L43" s="904"/>
      <c r="M43" s="904"/>
      <c r="N43" s="904"/>
      <c r="O43" s="905"/>
      <c r="P43" s="339"/>
      <c r="R43" s="408">
        <v>4</v>
      </c>
      <c r="S43" s="464" t="s">
        <v>245</v>
      </c>
      <c r="T43" s="467">
        <v>0.44</v>
      </c>
      <c r="U43" s="467">
        <v>0.39300000000000002</v>
      </c>
    </row>
    <row r="44" spans="1:22" s="342" customFormat="1" ht="25.5" customHeight="1">
      <c r="A44" s="268"/>
      <c r="B44" s="913"/>
      <c r="C44" s="914"/>
      <c r="D44" s="915"/>
      <c r="E44" s="916"/>
      <c r="F44" s="901"/>
      <c r="G44" s="901"/>
      <c r="H44" s="901"/>
      <c r="I44" s="901"/>
      <c r="J44" s="900"/>
      <c r="K44" s="898" t="s">
        <v>211</v>
      </c>
      <c r="L44" s="906"/>
      <c r="M44" s="900" t="s">
        <v>212</v>
      </c>
      <c r="N44" s="906"/>
      <c r="O44" s="297" t="s">
        <v>213</v>
      </c>
      <c r="P44" s="341"/>
      <c r="R44" s="408">
        <v>5</v>
      </c>
      <c r="S44" s="464" t="s">
        <v>246</v>
      </c>
      <c r="T44" s="467">
        <v>0.499</v>
      </c>
      <c r="U44" s="467">
        <v>0.48099999999999998</v>
      </c>
    </row>
    <row r="45" spans="1:22" s="342" customFormat="1" ht="25.5" customHeight="1">
      <c r="A45" s="268"/>
      <c r="B45" s="895" t="s">
        <v>214</v>
      </c>
      <c r="C45" s="896"/>
      <c r="D45" s="897"/>
      <c r="E45" s="343">
        <f>IF(F62&lt;&gt;0,F62,H38)</f>
        <v>0</v>
      </c>
      <c r="F45" s="344">
        <f>I38</f>
        <v>0</v>
      </c>
      <c r="G45" s="345">
        <f>J38</f>
        <v>0</v>
      </c>
      <c r="H45" s="346">
        <f>D38</f>
        <v>0</v>
      </c>
      <c r="I45" s="346">
        <f>E38</f>
        <v>0</v>
      </c>
      <c r="J45" s="347" t="s">
        <v>215</v>
      </c>
      <c r="K45" s="898" t="s">
        <v>215</v>
      </c>
      <c r="L45" s="899"/>
      <c r="M45" s="900" t="s">
        <v>215</v>
      </c>
      <c r="N45" s="899"/>
      <c r="O45" s="348" t="s">
        <v>215</v>
      </c>
      <c r="P45" s="341"/>
      <c r="R45" s="408">
        <v>6</v>
      </c>
      <c r="S45" s="464" t="s">
        <v>247</v>
      </c>
      <c r="T45" s="467">
        <v>0.42</v>
      </c>
      <c r="U45" s="467">
        <v>0.40100000000000002</v>
      </c>
    </row>
    <row r="46" spans="1:22" s="356" customFormat="1" ht="24.75" customHeight="1">
      <c r="A46" s="349"/>
      <c r="B46" s="889" t="s">
        <v>216</v>
      </c>
      <c r="C46" s="890"/>
      <c r="D46" s="891"/>
      <c r="E46" s="350" t="str">
        <f>IF(OR(F$62&lt;&gt;0,ISNA(J$39)),"－　　",J$39)</f>
        <v>－　　</v>
      </c>
      <c r="F46" s="351">
        <v>2.585</v>
      </c>
      <c r="G46" s="351">
        <f>IF(F$41="",0,VLOOKUP(F$41,$S$40:$U$50,2,0))</f>
        <v>0</v>
      </c>
      <c r="H46" s="352">
        <f>IF(D$38=H$45,0.0041,2.644)</f>
        <v>4.1000000000000003E-3</v>
      </c>
      <c r="I46" s="353">
        <f>IF(E$38=I$45,0.002,2.644)</f>
        <v>2E-3</v>
      </c>
      <c r="J46" s="354" t="s">
        <v>217</v>
      </c>
      <c r="K46" s="892" t="s">
        <v>217</v>
      </c>
      <c r="L46" s="893"/>
      <c r="M46" s="894" t="s">
        <v>217</v>
      </c>
      <c r="N46" s="893"/>
      <c r="O46" s="355" t="s">
        <v>217</v>
      </c>
      <c r="P46" s="293"/>
      <c r="R46" s="408">
        <v>7</v>
      </c>
      <c r="S46" s="464" t="s">
        <v>248</v>
      </c>
      <c r="T46" s="467">
        <v>0.54400000000000004</v>
      </c>
      <c r="U46" s="467">
        <v>0.51100000000000001</v>
      </c>
    </row>
    <row r="47" spans="1:22" s="356" customFormat="1" ht="24.75" customHeight="1">
      <c r="A47" s="357"/>
      <c r="B47" s="884" t="s">
        <v>218</v>
      </c>
      <c r="C47" s="885"/>
      <c r="D47" s="886"/>
      <c r="E47" s="358">
        <f>IF(OR(F$62&lt;&gt;0,ISNA(J$39)),G$62,E$45*J$39)</f>
        <v>0</v>
      </c>
      <c r="F47" s="359">
        <f>F$45*F46</f>
        <v>0</v>
      </c>
      <c r="G47" s="359">
        <f>G$45*G46</f>
        <v>0</v>
      </c>
      <c r="H47" s="360">
        <f>H$45*H46</f>
        <v>0</v>
      </c>
      <c r="I47" s="361">
        <f>I$45*I46</f>
        <v>0</v>
      </c>
      <c r="J47" s="362">
        <f>SUM(E47:I47)</f>
        <v>0</v>
      </c>
      <c r="K47" s="887"/>
      <c r="L47" s="882"/>
      <c r="M47" s="888">
        <f>IF(D$38=0,0,+J47/D$38)</f>
        <v>0</v>
      </c>
      <c r="N47" s="882"/>
      <c r="O47" s="363">
        <f>+M47-K47</f>
        <v>0</v>
      </c>
      <c r="P47" s="364"/>
      <c r="R47" s="408">
        <v>8</v>
      </c>
      <c r="S47" s="464" t="s">
        <v>251</v>
      </c>
      <c r="T47" s="467">
        <v>0.44700000000000001</v>
      </c>
      <c r="U47" s="467">
        <v>0.45400000000000001</v>
      </c>
    </row>
    <row r="48" spans="1:22" s="356" customFormat="1" ht="24.75" customHeight="1">
      <c r="A48" s="357"/>
      <c r="B48" s="889" t="str">
        <f>"排出係数("&amp;B17&amp;"年度算定用)"</f>
        <v>排出係数(2025年度算定用)</v>
      </c>
      <c r="C48" s="890"/>
      <c r="D48" s="891"/>
      <c r="E48" s="350" t="str">
        <f>IF(OR(F$62&lt;&gt;0,ISNA(J$39)),"－　　",J$39)</f>
        <v>－　　</v>
      </c>
      <c r="F48" s="472">
        <f>ROUND(37.7*0.0187*44/12,3)</f>
        <v>2.585</v>
      </c>
      <c r="G48" s="472">
        <f>IF(F$41="",0,VLOOKUP(F$41,$S$40:$U$50,3,0))</f>
        <v>0</v>
      </c>
      <c r="H48" s="352">
        <f>IF(D$38=H$45,0.0041,2.644)</f>
        <v>4.1000000000000003E-3</v>
      </c>
      <c r="I48" s="353">
        <f>IF(E$38=I$45,0.002,2.644)</f>
        <v>2E-3</v>
      </c>
      <c r="J48" s="365" t="s">
        <v>217</v>
      </c>
      <c r="K48" s="892" t="s">
        <v>217</v>
      </c>
      <c r="L48" s="893"/>
      <c r="M48" s="894" t="s">
        <v>217</v>
      </c>
      <c r="N48" s="893"/>
      <c r="O48" s="366" t="s">
        <v>217</v>
      </c>
      <c r="P48" s="364"/>
      <c r="R48" s="408">
        <v>9</v>
      </c>
      <c r="S48" s="464" t="s">
        <v>249</v>
      </c>
      <c r="T48" s="467">
        <v>0.46200000000000002</v>
      </c>
      <c r="U48" s="467">
        <v>0.40200000000000002</v>
      </c>
    </row>
    <row r="49" spans="1:22" s="356" customFormat="1" ht="24.75" customHeight="1">
      <c r="A49" s="357"/>
      <c r="B49" s="878" t="str">
        <f>"CO２排出量("&amp;B17&amp;"年度算定用)"</f>
        <v>CO２排出量(2025年度算定用)</v>
      </c>
      <c r="C49" s="879"/>
      <c r="D49" s="880"/>
      <c r="E49" s="367">
        <f>IF(OR(F$62&lt;&gt;0,ISNA(J$39)),G$62,E$45*J$39)</f>
        <v>0</v>
      </c>
      <c r="F49" s="360">
        <f>F$45*F48</f>
        <v>0</v>
      </c>
      <c r="G49" s="360">
        <f>G$45*G48</f>
        <v>0</v>
      </c>
      <c r="H49" s="360">
        <f>H$45*H48</f>
        <v>0</v>
      </c>
      <c r="I49" s="361">
        <f>I$45*I48</f>
        <v>0</v>
      </c>
      <c r="J49" s="368">
        <f>SUM(E49:I49)</f>
        <v>0</v>
      </c>
      <c r="K49" s="881">
        <f>K47</f>
        <v>0</v>
      </c>
      <c r="L49" s="882"/>
      <c r="M49" s="883">
        <f>IF(D$38=0,0,+J49/D$38)</f>
        <v>0</v>
      </c>
      <c r="N49" s="882"/>
      <c r="O49" s="369">
        <f>+M49-K49</f>
        <v>0</v>
      </c>
      <c r="P49" s="370"/>
      <c r="R49" s="408">
        <v>10</v>
      </c>
      <c r="S49" s="464" t="s">
        <v>250</v>
      </c>
      <c r="T49" s="467">
        <v>0.67500000000000004</v>
      </c>
      <c r="U49" s="467">
        <v>0.63800000000000001</v>
      </c>
    </row>
    <row r="50" spans="1:22" ht="22.5" customHeight="1">
      <c r="A50" s="357"/>
      <c r="B50" s="357"/>
      <c r="C50" s="259"/>
      <c r="D50" s="259"/>
      <c r="E50" s="259"/>
      <c r="F50" s="259"/>
      <c r="G50" s="371"/>
      <c r="H50" s="259"/>
      <c r="I50" s="372"/>
      <c r="J50" s="372"/>
      <c r="K50" s="373"/>
      <c r="L50" s="373"/>
      <c r="M50" s="374"/>
      <c r="N50" s="373"/>
      <c r="O50" s="374"/>
      <c r="P50" s="374"/>
      <c r="R50" s="408">
        <v>11</v>
      </c>
      <c r="S50" s="464" t="s">
        <v>348</v>
      </c>
      <c r="T50" s="467">
        <v>0</v>
      </c>
      <c r="U50" s="467">
        <v>0</v>
      </c>
    </row>
    <row r="51" spans="1:22" ht="22.5" customHeight="1">
      <c r="A51" s="357"/>
      <c r="B51" s="357"/>
      <c r="C51" s="259"/>
      <c r="D51" s="259"/>
      <c r="E51" s="259"/>
      <c r="F51" s="259"/>
      <c r="G51" s="259"/>
      <c r="H51" s="259"/>
      <c r="I51" s="375"/>
      <c r="J51" s="259"/>
      <c r="K51" s="259"/>
      <c r="L51" s="259"/>
      <c r="M51" s="259"/>
      <c r="N51" s="259"/>
      <c r="O51" s="259"/>
      <c r="P51" s="259"/>
      <c r="R51" s="340"/>
      <c r="S51" s="340"/>
      <c r="T51" s="340"/>
    </row>
    <row r="52" spans="1:22" ht="24.75" customHeight="1">
      <c r="A52" s="259"/>
      <c r="B52" s="286" t="s">
        <v>219</v>
      </c>
      <c r="C52" s="259"/>
      <c r="D52" s="259"/>
      <c r="E52" s="259"/>
      <c r="F52" s="376" t="s">
        <v>220</v>
      </c>
      <c r="G52" s="377"/>
      <c r="H52" s="259"/>
      <c r="I52" s="378" t="s">
        <v>221</v>
      </c>
      <c r="J52" s="259"/>
      <c r="K52" s="259"/>
      <c r="L52" s="259"/>
      <c r="M52" s="259"/>
      <c r="N52" s="259"/>
      <c r="O52" s="259"/>
      <c r="P52" s="259"/>
      <c r="T52" s="466" t="s">
        <v>333</v>
      </c>
      <c r="U52" s="466" t="s">
        <v>331</v>
      </c>
      <c r="V52" s="463" t="s">
        <v>332</v>
      </c>
    </row>
    <row r="53" spans="1:22" s="340" customFormat="1" ht="24.75" customHeight="1">
      <c r="A53" s="268"/>
      <c r="B53" s="275" t="s">
        <v>222</v>
      </c>
      <c r="C53" s="275" t="s">
        <v>223</v>
      </c>
      <c r="D53" s="275" t="s">
        <v>224</v>
      </c>
      <c r="E53" s="275" t="s">
        <v>225</v>
      </c>
      <c r="F53" s="379" t="s">
        <v>226</v>
      </c>
      <c r="G53" s="380" t="s">
        <v>227</v>
      </c>
      <c r="H53" s="381"/>
      <c r="I53" s="874"/>
      <c r="J53" s="875"/>
      <c r="K53" s="875"/>
      <c r="L53" s="875"/>
      <c r="M53" s="875"/>
      <c r="N53" s="875"/>
      <c r="O53" s="875"/>
      <c r="P53" s="268"/>
      <c r="R53" s="408" t="s">
        <v>252</v>
      </c>
      <c r="S53" s="464"/>
      <c r="T53" s="464" t="s">
        <v>329</v>
      </c>
      <c r="U53" s="465" t="s">
        <v>330</v>
      </c>
      <c r="V53" s="465" t="s">
        <v>341</v>
      </c>
    </row>
    <row r="54" spans="1:22" s="340" customFormat="1" ht="24.75" customHeight="1">
      <c r="A54" s="268"/>
      <c r="B54" s="382">
        <v>1</v>
      </c>
      <c r="C54" s="383" t="s">
        <v>228</v>
      </c>
      <c r="D54" s="384" t="s">
        <v>229</v>
      </c>
      <c r="E54" s="385">
        <f>V54</f>
        <v>2.71</v>
      </c>
      <c r="F54" s="386"/>
      <c r="G54" s="387">
        <f t="shared" ref="G54:G61" si="2">E54*F54</f>
        <v>0</v>
      </c>
      <c r="H54" s="268"/>
      <c r="I54" s="874"/>
      <c r="J54" s="875"/>
      <c r="K54" s="875"/>
      <c r="L54" s="875"/>
      <c r="M54" s="875"/>
      <c r="N54" s="875"/>
      <c r="O54" s="875"/>
      <c r="P54" s="259"/>
      <c r="R54" s="408">
        <v>1</v>
      </c>
      <c r="S54" s="464" t="s">
        <v>228</v>
      </c>
      <c r="T54" s="464">
        <v>39.1</v>
      </c>
      <c r="U54" s="464">
        <v>1.89E-2</v>
      </c>
      <c r="V54" s="467">
        <f>ROUND(T54*U54*44/12,3)</f>
        <v>2.71</v>
      </c>
    </row>
    <row r="55" spans="1:22" s="340" customFormat="1" ht="24.75" customHeight="1">
      <c r="A55" s="268"/>
      <c r="B55" s="388">
        <v>2</v>
      </c>
      <c r="C55" s="389" t="s">
        <v>230</v>
      </c>
      <c r="D55" s="390" t="s">
        <v>231</v>
      </c>
      <c r="E55" s="391">
        <f t="shared" ref="E55:E60" si="3">V55</f>
        <v>2.996</v>
      </c>
      <c r="F55" s="392"/>
      <c r="G55" s="393">
        <f t="shared" si="2"/>
        <v>0</v>
      </c>
      <c r="H55" s="268"/>
      <c r="I55" s="874"/>
      <c r="J55" s="875"/>
      <c r="K55" s="875"/>
      <c r="L55" s="875"/>
      <c r="M55" s="875"/>
      <c r="N55" s="875"/>
      <c r="O55" s="875"/>
      <c r="P55" s="268"/>
      <c r="R55" s="408">
        <v>2</v>
      </c>
      <c r="S55" s="464" t="s">
        <v>230</v>
      </c>
      <c r="T55" s="464">
        <v>41.9</v>
      </c>
      <c r="U55" s="464">
        <v>1.95E-2</v>
      </c>
      <c r="V55" s="464">
        <f t="shared" ref="V55:V60" si="4">ROUND(T55*U55*44/12,3)</f>
        <v>2.996</v>
      </c>
    </row>
    <row r="56" spans="1:22" s="340" customFormat="1" ht="24.75" customHeight="1">
      <c r="A56" s="268"/>
      <c r="B56" s="388">
        <v>3</v>
      </c>
      <c r="C56" s="389" t="s">
        <v>232</v>
      </c>
      <c r="D56" s="390" t="s">
        <v>231</v>
      </c>
      <c r="E56" s="391">
        <f t="shared" si="3"/>
        <v>2.996</v>
      </c>
      <c r="F56" s="392"/>
      <c r="G56" s="393">
        <f t="shared" si="2"/>
        <v>0</v>
      </c>
      <c r="H56" s="268"/>
      <c r="I56" s="874"/>
      <c r="J56" s="875"/>
      <c r="K56" s="875"/>
      <c r="L56" s="875"/>
      <c r="M56" s="875"/>
      <c r="N56" s="875"/>
      <c r="O56" s="875"/>
      <c r="P56" s="268"/>
      <c r="R56" s="408">
        <v>3</v>
      </c>
      <c r="S56" s="464" t="s">
        <v>232</v>
      </c>
      <c r="T56" s="464">
        <v>41.9</v>
      </c>
      <c r="U56" s="464">
        <v>1.95E-2</v>
      </c>
      <c r="V56" s="464">
        <f t="shared" si="4"/>
        <v>2.996</v>
      </c>
    </row>
    <row r="57" spans="1:22" s="340" customFormat="1" ht="24.75" customHeight="1">
      <c r="A57" s="268"/>
      <c r="B57" s="388">
        <v>4</v>
      </c>
      <c r="C57" s="471" t="s">
        <v>233</v>
      </c>
      <c r="D57" s="469" t="s">
        <v>231</v>
      </c>
      <c r="E57" s="470">
        <f t="shared" si="3"/>
        <v>2.4889999999999999</v>
      </c>
      <c r="F57" s="392"/>
      <c r="G57" s="393">
        <f t="shared" si="2"/>
        <v>0</v>
      </c>
      <c r="H57" s="268"/>
      <c r="I57" s="874"/>
      <c r="J57" s="875"/>
      <c r="K57" s="875"/>
      <c r="L57" s="875"/>
      <c r="M57" s="875"/>
      <c r="N57" s="875"/>
      <c r="O57" s="875"/>
      <c r="P57" s="268"/>
      <c r="R57" s="408">
        <v>4</v>
      </c>
      <c r="S57" s="464" t="s">
        <v>233</v>
      </c>
      <c r="T57" s="464">
        <v>36.700000000000003</v>
      </c>
      <c r="U57" s="464">
        <v>1.8499999999999999E-2</v>
      </c>
      <c r="V57" s="464">
        <f t="shared" si="4"/>
        <v>2.4889999999999999</v>
      </c>
    </row>
    <row r="58" spans="1:22" s="340" customFormat="1" ht="24.75" customHeight="1">
      <c r="A58" s="268"/>
      <c r="B58" s="388">
        <v>5</v>
      </c>
      <c r="C58" s="468" t="s">
        <v>234</v>
      </c>
      <c r="D58" s="469" t="s">
        <v>235</v>
      </c>
      <c r="E58" s="470">
        <f t="shared" si="3"/>
        <v>2.234</v>
      </c>
      <c r="F58" s="392"/>
      <c r="G58" s="393">
        <f t="shared" si="2"/>
        <v>0</v>
      </c>
      <c r="H58" s="268"/>
      <c r="I58" s="874"/>
      <c r="J58" s="875"/>
      <c r="K58" s="875"/>
      <c r="L58" s="875"/>
      <c r="M58" s="875"/>
      <c r="N58" s="875"/>
      <c r="O58" s="875"/>
      <c r="P58" s="268"/>
      <c r="R58" s="408">
        <v>5</v>
      </c>
      <c r="S58" s="464" t="s">
        <v>328</v>
      </c>
      <c r="T58" s="464">
        <v>44.8</v>
      </c>
      <c r="U58" s="464">
        <v>1.3599999999999999E-2</v>
      </c>
      <c r="V58" s="464">
        <f t="shared" si="4"/>
        <v>2.234</v>
      </c>
    </row>
    <row r="59" spans="1:22" s="340" customFormat="1" ht="24.75" customHeight="1">
      <c r="A59" s="268"/>
      <c r="B59" s="388">
        <v>6</v>
      </c>
      <c r="C59" s="469" t="s">
        <v>236</v>
      </c>
      <c r="D59" s="469" t="s">
        <v>237</v>
      </c>
      <c r="E59" s="470">
        <f t="shared" si="3"/>
        <v>2.9990000000000001</v>
      </c>
      <c r="F59" s="392"/>
      <c r="G59" s="393">
        <f>E59*F59</f>
        <v>0</v>
      </c>
      <c r="H59" s="268"/>
      <c r="I59" s="458"/>
      <c r="J59" s="459"/>
      <c r="K59" s="459"/>
      <c r="L59" s="459"/>
      <c r="M59" s="459"/>
      <c r="N59" s="459"/>
      <c r="O59" s="459"/>
      <c r="P59" s="268"/>
      <c r="R59" s="408">
        <v>6</v>
      </c>
      <c r="S59" s="464" t="s">
        <v>236</v>
      </c>
      <c r="T59" s="464">
        <v>50.8</v>
      </c>
      <c r="U59" s="464">
        <v>1.61E-2</v>
      </c>
      <c r="V59" s="464">
        <f t="shared" si="4"/>
        <v>2.9990000000000001</v>
      </c>
    </row>
    <row r="60" spans="1:22" s="340" customFormat="1" ht="24.75" customHeight="1">
      <c r="A60" s="268"/>
      <c r="B60" s="388">
        <v>7</v>
      </c>
      <c r="C60" s="468" t="s">
        <v>336</v>
      </c>
      <c r="D60" s="469" t="s">
        <v>337</v>
      </c>
      <c r="E60" s="470">
        <f t="shared" si="3"/>
        <v>2.7029999999999998</v>
      </c>
      <c r="F60" s="392"/>
      <c r="G60" s="393">
        <f>E60*F60</f>
        <v>0</v>
      </c>
      <c r="H60" s="268"/>
      <c r="I60" s="458"/>
      <c r="J60" s="459"/>
      <c r="K60" s="459"/>
      <c r="L60" s="459"/>
      <c r="M60" s="459"/>
      <c r="N60" s="459"/>
      <c r="O60" s="459"/>
      <c r="P60" s="268"/>
      <c r="R60" s="408">
        <v>7</v>
      </c>
      <c r="S60" s="464" t="s">
        <v>336</v>
      </c>
      <c r="T60" s="464">
        <v>54.6</v>
      </c>
      <c r="U60" s="464">
        <v>1.35E-2</v>
      </c>
      <c r="V60" s="464">
        <f t="shared" si="4"/>
        <v>2.7029999999999998</v>
      </c>
    </row>
    <row r="61" spans="1:22" s="340" customFormat="1" ht="24.75" customHeight="1">
      <c r="A61" s="268"/>
      <c r="B61" s="394">
        <v>8</v>
      </c>
      <c r="C61" s="469" t="s">
        <v>338</v>
      </c>
      <c r="D61" s="469" t="s">
        <v>339</v>
      </c>
      <c r="E61" s="470">
        <v>0</v>
      </c>
      <c r="F61" s="392"/>
      <c r="G61" s="393">
        <f t="shared" si="2"/>
        <v>0</v>
      </c>
      <c r="H61" s="395"/>
      <c r="I61" s="874"/>
      <c r="J61" s="875"/>
      <c r="K61" s="875"/>
      <c r="L61" s="875"/>
      <c r="M61" s="875"/>
      <c r="N61" s="875"/>
      <c r="O61" s="875"/>
      <c r="P61" s="268"/>
      <c r="R61" s="408">
        <v>8</v>
      </c>
      <c r="S61" s="464"/>
      <c r="T61" s="464"/>
      <c r="U61" s="464"/>
      <c r="V61" s="464"/>
    </row>
    <row r="62" spans="1:22" s="340" customFormat="1" ht="24.75" customHeight="1">
      <c r="A62" s="268"/>
      <c r="B62" s="396"/>
      <c r="C62" s="397"/>
      <c r="D62" s="397"/>
      <c r="E62" s="398" t="s">
        <v>238</v>
      </c>
      <c r="F62" s="399">
        <f>SUM(F54:F61)</f>
        <v>0</v>
      </c>
      <c r="G62" s="400">
        <f>SUM(G54:G61)</f>
        <v>0</v>
      </c>
      <c r="H62" s="401"/>
      <c r="I62" s="874"/>
      <c r="J62" s="875"/>
      <c r="K62" s="875"/>
      <c r="L62" s="875"/>
      <c r="M62" s="875"/>
      <c r="N62" s="875"/>
      <c r="O62" s="875"/>
      <c r="P62" s="268"/>
      <c r="R62" s="260"/>
      <c r="S62" s="312" t="s">
        <v>335</v>
      </c>
      <c r="T62" s="260"/>
      <c r="U62" s="260"/>
    </row>
    <row r="63" spans="1:22" ht="13.5" customHeight="1">
      <c r="A63" s="259"/>
      <c r="B63" s="259"/>
      <c r="C63" s="259"/>
      <c r="D63" s="259"/>
      <c r="E63" s="259"/>
      <c r="F63" s="259"/>
      <c r="G63" s="259"/>
      <c r="H63" s="401"/>
      <c r="I63" s="401"/>
      <c r="J63" s="401"/>
      <c r="K63" s="401"/>
      <c r="L63" s="259"/>
      <c r="M63" s="259"/>
      <c r="N63" s="259"/>
      <c r="O63" s="259"/>
      <c r="P63" s="259"/>
      <c r="S63" s="260" t="s">
        <v>334</v>
      </c>
    </row>
    <row r="64" spans="1:22" ht="13.5" customHeight="1">
      <c r="A64" s="259"/>
      <c r="B64" s="259"/>
      <c r="C64" s="259"/>
      <c r="D64" s="259"/>
      <c r="E64" s="259"/>
      <c r="F64" s="259"/>
      <c r="G64" s="259"/>
      <c r="H64" s="259"/>
      <c r="I64" s="401"/>
      <c r="J64" s="401"/>
      <c r="K64" s="401"/>
      <c r="L64" s="259"/>
      <c r="M64" s="259"/>
      <c r="N64" s="259"/>
      <c r="O64" s="259"/>
      <c r="P64" s="268"/>
    </row>
    <row r="65" spans="1:16" ht="13.5" customHeight="1">
      <c r="A65" s="259"/>
      <c r="B65" s="259"/>
      <c r="C65" s="259"/>
      <c r="D65" s="259"/>
      <c r="E65" s="259"/>
      <c r="F65" s="259"/>
      <c r="G65" s="259"/>
      <c r="H65" s="259"/>
      <c r="I65" s="259"/>
      <c r="J65" s="259"/>
      <c r="K65" s="402" t="s">
        <v>239</v>
      </c>
      <c r="L65" s="263"/>
      <c r="M65" s="402"/>
      <c r="N65" s="402"/>
      <c r="O65" s="259"/>
      <c r="P65" s="263"/>
    </row>
    <row r="66" spans="1:16">
      <c r="A66" s="259"/>
      <c r="B66" s="259"/>
      <c r="C66" s="259"/>
      <c r="D66" s="259"/>
      <c r="E66" s="259"/>
      <c r="F66" s="259"/>
      <c r="G66" s="259"/>
      <c r="H66" s="259"/>
      <c r="I66" s="259"/>
      <c r="J66" s="259"/>
      <c r="K66" s="402" t="s">
        <v>240</v>
      </c>
      <c r="L66" s="263"/>
      <c r="M66" s="402"/>
      <c r="N66" s="402"/>
      <c r="O66" s="259"/>
      <c r="P66" s="263"/>
    </row>
    <row r="67" spans="1:16">
      <c r="A67" s="263"/>
      <c r="B67" s="263"/>
      <c r="C67" s="263"/>
      <c r="D67" s="263"/>
      <c r="E67" s="263"/>
      <c r="F67" s="263"/>
      <c r="G67" s="263"/>
      <c r="H67" s="263"/>
      <c r="I67" s="263"/>
      <c r="J67" s="263"/>
      <c r="K67" s="263"/>
      <c r="L67" s="263" t="s">
        <v>241</v>
      </c>
      <c r="M67" s="263"/>
      <c r="N67" s="263"/>
      <c r="O67" s="263"/>
      <c r="P67" s="263"/>
    </row>
  </sheetData>
  <sheetProtection sheet="1" objects="1" scenarios="1"/>
  <mergeCells count="64">
    <mergeCell ref="R34:V35"/>
    <mergeCell ref="J14:O15"/>
    <mergeCell ref="J16:O16"/>
    <mergeCell ref="J17:O17"/>
    <mergeCell ref="J18:K18"/>
    <mergeCell ref="L18:M18"/>
    <mergeCell ref="N18:O18"/>
    <mergeCell ref="M20:N20"/>
    <mergeCell ref="M21:N22"/>
    <mergeCell ref="O21:O22"/>
    <mergeCell ref="J24:J25"/>
    <mergeCell ref="G22:I23"/>
    <mergeCell ref="B24:C24"/>
    <mergeCell ref="D24:E24"/>
    <mergeCell ref="F24:H24"/>
    <mergeCell ref="I24:I25"/>
    <mergeCell ref="B26:C26"/>
    <mergeCell ref="B27:C27"/>
    <mergeCell ref="B28:C28"/>
    <mergeCell ref="B29:C29"/>
    <mergeCell ref="B30:C30"/>
    <mergeCell ref="B31:C31"/>
    <mergeCell ref="B32:C32"/>
    <mergeCell ref="B33:C33"/>
    <mergeCell ref="B34:C34"/>
    <mergeCell ref="B35:C35"/>
    <mergeCell ref="B36:C36"/>
    <mergeCell ref="B37:C37"/>
    <mergeCell ref="B38:C38"/>
    <mergeCell ref="E39:G39"/>
    <mergeCell ref="B43:D44"/>
    <mergeCell ref="E43:E44"/>
    <mergeCell ref="F43:F44"/>
    <mergeCell ref="G43:G44"/>
    <mergeCell ref="H43:H44"/>
    <mergeCell ref="I43:I44"/>
    <mergeCell ref="J43:J44"/>
    <mergeCell ref="K43:O43"/>
    <mergeCell ref="K44:L44"/>
    <mergeCell ref="M44:N44"/>
    <mergeCell ref="T38:U38"/>
    <mergeCell ref="B49:D49"/>
    <mergeCell ref="K49:L49"/>
    <mergeCell ref="M49:N49"/>
    <mergeCell ref="B47:D47"/>
    <mergeCell ref="K47:L47"/>
    <mergeCell ref="M47:N47"/>
    <mergeCell ref="B48:D48"/>
    <mergeCell ref="K48:L48"/>
    <mergeCell ref="M48:N48"/>
    <mergeCell ref="B45:D45"/>
    <mergeCell ref="K45:L45"/>
    <mergeCell ref="M45:N45"/>
    <mergeCell ref="B46:D46"/>
    <mergeCell ref="K46:L46"/>
    <mergeCell ref="M46:N46"/>
    <mergeCell ref="I61:O61"/>
    <mergeCell ref="I62:O62"/>
    <mergeCell ref="I53:O53"/>
    <mergeCell ref="I54:O54"/>
    <mergeCell ref="I55:O55"/>
    <mergeCell ref="I56:O56"/>
    <mergeCell ref="I57:O57"/>
    <mergeCell ref="I58:O58"/>
  </mergeCells>
  <phoneticPr fontId="2"/>
  <dataValidations count="1">
    <dataValidation type="list" allowBlank="1" showInputMessage="1" showErrorMessage="1" sqref="F41" xr:uid="{00000000-0002-0000-0100-000000000000}">
      <formula1>$S$40:$S$50</formula1>
    </dataValidation>
  </dataValidations>
  <hyperlinks>
    <hyperlink ref="R34:V35" r:id="rId1" display="https://policies.env.go.jp/earth/ghg-santeikohyo/calc.html" xr:uid="{00000000-0004-0000-0100-000000000000}"/>
  </hyperlinks>
  <printOptions horizontalCentered="1"/>
  <pageMargins left="0.39370078740157483" right="0.39370078740157483" top="0.59055118110236227" bottom="0.39370078740157483" header="0.82677165354330717" footer="0.51181102362204722"/>
  <pageSetup paperSize="8" scale="81" orientation="portrait"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6D718-45AE-4989-B29E-1FFD6012D865}">
  <sheetPr>
    <pageSetUpPr fitToPage="1"/>
  </sheetPr>
  <dimension ref="A1:Y173"/>
  <sheetViews>
    <sheetView view="pageBreakPreview" zoomScaleNormal="100" zoomScaleSheetLayoutView="100" workbookViewId="0">
      <selection activeCell="J3" sqref="J3"/>
    </sheetView>
  </sheetViews>
  <sheetFormatPr defaultColWidth="9" defaultRowHeight="13.2"/>
  <cols>
    <col min="1" max="1" width="1" style="565" customWidth="1"/>
    <col min="2" max="2" width="8.21875" style="565" customWidth="1"/>
    <col min="3" max="4" width="2.77734375" style="565" customWidth="1"/>
    <col min="5" max="5" width="13.44140625" style="565" customWidth="1"/>
    <col min="6" max="7" width="15.6640625" style="565" customWidth="1"/>
    <col min="8" max="9" width="7.77734375" style="565" customWidth="1"/>
    <col min="10" max="10" width="18.109375" style="565" customWidth="1"/>
    <col min="11" max="11" width="0.88671875" style="565" customWidth="1"/>
    <col min="12" max="16384" width="9" style="565"/>
  </cols>
  <sheetData>
    <row r="1" spans="1:25" ht="6" customHeight="1" thickBot="1"/>
    <row r="2" spans="1:25" ht="19.5" customHeight="1">
      <c r="A2" s="566"/>
      <c r="B2" s="954" t="s">
        <v>378</v>
      </c>
      <c r="C2" s="955"/>
      <c r="D2" s="955"/>
      <c r="E2" s="955"/>
      <c r="F2" s="955"/>
      <c r="G2" s="955"/>
      <c r="H2" s="956"/>
      <c r="I2" s="567" t="s">
        <v>379</v>
      </c>
      <c r="J2" s="606">
        <f>工場・発生材!C21</f>
        <v>0</v>
      </c>
      <c r="K2" s="566"/>
    </row>
    <row r="3" spans="1:25" ht="19.5" customHeight="1">
      <c r="A3" s="566"/>
      <c r="B3" s="957" t="s">
        <v>380</v>
      </c>
      <c r="C3" s="958"/>
      <c r="D3" s="958"/>
      <c r="E3" s="958"/>
      <c r="F3" s="958"/>
      <c r="G3" s="958"/>
      <c r="H3" s="959"/>
      <c r="I3" s="568" t="s">
        <v>381</v>
      </c>
      <c r="J3" s="607">
        <f>工場・発生材!C24</f>
        <v>0</v>
      </c>
      <c r="K3" s="566"/>
      <c r="O3" s="569"/>
      <c r="P3" s="569"/>
      <c r="Q3" s="569"/>
      <c r="R3" s="569"/>
      <c r="S3" s="569"/>
      <c r="T3" s="569"/>
      <c r="U3" s="569"/>
      <c r="V3" s="569"/>
      <c r="W3" s="569"/>
      <c r="X3" s="569"/>
      <c r="Y3" s="569"/>
    </row>
    <row r="4" spans="1:25" ht="19.5" customHeight="1">
      <c r="A4" s="566"/>
      <c r="B4" s="960"/>
      <c r="C4" s="961"/>
      <c r="D4" s="961"/>
      <c r="E4" s="961"/>
      <c r="F4" s="961"/>
      <c r="G4" s="961"/>
      <c r="H4" s="962"/>
      <c r="I4" s="568" t="s">
        <v>382</v>
      </c>
      <c r="J4" s="607">
        <f>工場・発生材!C13</f>
        <v>0</v>
      </c>
      <c r="K4" s="566"/>
      <c r="O4" s="569"/>
      <c r="P4" s="569"/>
      <c r="Q4" s="569"/>
      <c r="R4" s="569"/>
      <c r="S4" s="569"/>
      <c r="T4" s="569"/>
      <c r="U4" s="569"/>
      <c r="V4" s="569"/>
      <c r="W4" s="569"/>
      <c r="X4" s="569"/>
      <c r="Y4" s="569"/>
    </row>
    <row r="5" spans="1:25" ht="19.5" customHeight="1" thickBot="1">
      <c r="A5" s="566"/>
      <c r="B5" s="963"/>
      <c r="C5" s="964"/>
      <c r="D5" s="964"/>
      <c r="E5" s="964"/>
      <c r="F5" s="964"/>
      <c r="G5" s="964"/>
      <c r="H5" s="965"/>
      <c r="I5" s="570" t="s">
        <v>383</v>
      </c>
      <c r="J5" s="608">
        <f>工場・発生材!G13</f>
        <v>0</v>
      </c>
      <c r="K5" s="566"/>
      <c r="O5" s="569"/>
      <c r="P5" s="569"/>
      <c r="Q5" s="569"/>
      <c r="R5" s="569"/>
      <c r="S5" s="569"/>
      <c r="T5" s="569"/>
      <c r="U5" s="569"/>
      <c r="V5" s="569"/>
      <c r="W5" s="569"/>
      <c r="X5" s="569"/>
      <c r="Y5" s="569"/>
    </row>
    <row r="6" spans="1:25" ht="19.5" customHeight="1" thickBot="1">
      <c r="A6" s="566"/>
      <c r="B6" s="599" t="s">
        <v>384</v>
      </c>
      <c r="C6" s="600"/>
      <c r="D6" s="600"/>
      <c r="E6" s="600"/>
      <c r="F6" s="601"/>
      <c r="G6" s="571"/>
      <c r="H6" s="966" t="s">
        <v>385</v>
      </c>
      <c r="I6" s="967"/>
      <c r="J6" s="968"/>
      <c r="K6" s="572"/>
      <c r="L6" s="572"/>
      <c r="M6" s="573"/>
      <c r="N6" s="573"/>
      <c r="O6" s="569"/>
      <c r="P6" s="569"/>
      <c r="Q6" s="569"/>
      <c r="R6" s="569"/>
      <c r="S6" s="569"/>
      <c r="T6" s="569"/>
      <c r="U6" s="569"/>
      <c r="V6" s="569"/>
      <c r="W6" s="569"/>
      <c r="X6" s="569"/>
      <c r="Y6" s="569"/>
    </row>
    <row r="7" spans="1:25" ht="19.5" customHeight="1" thickBot="1">
      <c r="A7" s="566"/>
      <c r="B7" s="969" t="s">
        <v>386</v>
      </c>
      <c r="C7" s="970"/>
      <c r="D7" s="970"/>
      <c r="E7" s="971"/>
      <c r="F7" s="972"/>
      <c r="G7" s="973"/>
      <c r="H7" s="974" t="s">
        <v>387</v>
      </c>
      <c r="I7" s="975"/>
      <c r="J7" s="574">
        <v>0</v>
      </c>
      <c r="K7" s="572"/>
      <c r="L7" s="572"/>
      <c r="M7" s="573"/>
      <c r="N7" s="573"/>
      <c r="O7" s="573"/>
      <c r="P7" s="573"/>
      <c r="Q7" s="573"/>
      <c r="R7" s="573"/>
      <c r="S7" s="573"/>
    </row>
    <row r="8" spans="1:25" ht="17.25" customHeight="1">
      <c r="A8" s="566"/>
      <c r="B8" s="976" t="s">
        <v>388</v>
      </c>
      <c r="C8" s="977"/>
      <c r="D8" s="977"/>
      <c r="E8" s="978"/>
      <c r="F8" s="982"/>
      <c r="G8" s="982"/>
      <c r="H8" s="982"/>
      <c r="I8" s="982"/>
      <c r="J8" s="983"/>
      <c r="K8" s="572"/>
      <c r="L8" s="572"/>
      <c r="M8" s="573"/>
      <c r="N8" s="573"/>
      <c r="O8" s="573"/>
      <c r="P8" s="573"/>
      <c r="Q8" s="573"/>
      <c r="R8" s="573"/>
      <c r="S8" s="573"/>
    </row>
    <row r="9" spans="1:25" ht="17.25" customHeight="1" thickBot="1">
      <c r="A9" s="566"/>
      <c r="B9" s="979"/>
      <c r="C9" s="980"/>
      <c r="D9" s="980"/>
      <c r="E9" s="981"/>
      <c r="F9" s="575"/>
      <c r="G9" s="984"/>
      <c r="H9" s="985"/>
      <c r="I9" s="985"/>
      <c r="J9" s="576" t="s">
        <v>389</v>
      </c>
      <c r="K9" s="572"/>
      <c r="L9" s="572"/>
      <c r="M9" s="573"/>
      <c r="N9" s="573"/>
      <c r="O9" s="573"/>
      <c r="P9" s="573"/>
      <c r="Q9" s="573"/>
      <c r="R9" s="573"/>
      <c r="S9" s="573"/>
    </row>
    <row r="10" spans="1:25" ht="13.95" customHeight="1">
      <c r="A10" s="566"/>
      <c r="B10" s="986" t="s">
        <v>390</v>
      </c>
      <c r="C10" s="987"/>
      <c r="D10" s="987"/>
      <c r="E10" s="988"/>
      <c r="F10" s="992" t="s">
        <v>450</v>
      </c>
      <c r="G10" s="988"/>
      <c r="H10" s="992" t="s">
        <v>391</v>
      </c>
      <c r="I10" s="994"/>
      <c r="J10" s="995"/>
      <c r="K10" s="566"/>
      <c r="L10" s="566"/>
    </row>
    <row r="11" spans="1:25" ht="13.95" customHeight="1">
      <c r="A11" s="566"/>
      <c r="B11" s="989"/>
      <c r="C11" s="990"/>
      <c r="D11" s="990"/>
      <c r="E11" s="991"/>
      <c r="F11" s="718"/>
      <c r="G11" s="993"/>
      <c r="H11" s="996"/>
      <c r="I11" s="997"/>
      <c r="J11" s="998"/>
      <c r="K11" s="566"/>
      <c r="L11" s="566"/>
    </row>
    <row r="12" spans="1:25" ht="18" customHeight="1">
      <c r="A12" s="566"/>
      <c r="B12" s="1000" t="s">
        <v>392</v>
      </c>
      <c r="C12" s="1001"/>
      <c r="D12" s="1001"/>
      <c r="E12" s="1002"/>
      <c r="F12" s="577" t="s">
        <v>393</v>
      </c>
      <c r="G12" s="578" t="s">
        <v>394</v>
      </c>
      <c r="H12" s="999"/>
      <c r="I12" s="719"/>
      <c r="J12" s="993"/>
      <c r="K12" s="566"/>
      <c r="L12" s="566"/>
    </row>
    <row r="13" spans="1:25" ht="16.2" customHeight="1">
      <c r="A13" s="566"/>
      <c r="B13" s="1003" t="s">
        <v>395</v>
      </c>
      <c r="C13" s="1005" t="s">
        <v>396</v>
      </c>
      <c r="D13" s="1007" t="s">
        <v>397</v>
      </c>
      <c r="E13" s="1008"/>
      <c r="F13" s="579"/>
      <c r="G13" s="580"/>
      <c r="H13" s="1009" t="s">
        <v>398</v>
      </c>
      <c r="I13" s="752"/>
      <c r="J13" s="1010"/>
      <c r="K13" s="566"/>
    </row>
    <row r="14" spans="1:25" ht="16.2" customHeight="1">
      <c r="A14" s="566"/>
      <c r="B14" s="974"/>
      <c r="C14" s="975"/>
      <c r="D14" s="1017" t="s">
        <v>399</v>
      </c>
      <c r="E14" s="581" t="s">
        <v>400</v>
      </c>
      <c r="F14" s="582"/>
      <c r="G14" s="583"/>
      <c r="H14" s="1011"/>
      <c r="I14" s="1012"/>
      <c r="J14" s="1013"/>
      <c r="K14" s="566"/>
    </row>
    <row r="15" spans="1:25" ht="16.2" customHeight="1">
      <c r="A15" s="566"/>
      <c r="B15" s="974"/>
      <c r="C15" s="975"/>
      <c r="D15" s="1017"/>
      <c r="E15" s="581" t="s">
        <v>401</v>
      </c>
      <c r="F15" s="582"/>
      <c r="G15" s="583"/>
      <c r="H15" s="1011"/>
      <c r="I15" s="1012"/>
      <c r="J15" s="1013"/>
      <c r="K15" s="566"/>
    </row>
    <row r="16" spans="1:25" ht="16.2" customHeight="1">
      <c r="A16" s="566"/>
      <c r="B16" s="974"/>
      <c r="C16" s="975"/>
      <c r="D16" s="1017"/>
      <c r="E16" s="581" t="s">
        <v>402</v>
      </c>
      <c r="F16" s="582"/>
      <c r="G16" s="583"/>
      <c r="H16" s="1011"/>
      <c r="I16" s="1012"/>
      <c r="J16" s="1013"/>
      <c r="K16" s="566"/>
    </row>
    <row r="17" spans="1:11" ht="16.2" customHeight="1">
      <c r="A17" s="566"/>
      <c r="B17" s="974"/>
      <c r="C17" s="975"/>
      <c r="D17" s="1018" t="s">
        <v>403</v>
      </c>
      <c r="E17" s="1019"/>
      <c r="F17" s="582"/>
      <c r="G17" s="583"/>
      <c r="H17" s="1011"/>
      <c r="I17" s="1012"/>
      <c r="J17" s="1013"/>
      <c r="K17" s="566"/>
    </row>
    <row r="18" spans="1:11" ht="25.2" customHeight="1">
      <c r="A18" s="566"/>
      <c r="B18" s="974"/>
      <c r="C18" s="975"/>
      <c r="D18" s="1020" t="s">
        <v>404</v>
      </c>
      <c r="E18" s="1021"/>
      <c r="F18" s="582"/>
      <c r="G18" s="583"/>
      <c r="H18" s="1011"/>
      <c r="I18" s="1012"/>
      <c r="J18" s="1013"/>
      <c r="K18" s="566"/>
    </row>
    <row r="19" spans="1:11" ht="25.2" customHeight="1">
      <c r="A19" s="566"/>
      <c r="B19" s="974"/>
      <c r="C19" s="975"/>
      <c r="D19" s="1017" t="s">
        <v>424</v>
      </c>
      <c r="E19" s="1022"/>
      <c r="F19" s="582"/>
      <c r="G19" s="583"/>
      <c r="H19" s="1011"/>
      <c r="I19" s="1012"/>
      <c r="J19" s="1013"/>
      <c r="K19" s="566"/>
    </row>
    <row r="20" spans="1:11" ht="15.9" customHeight="1">
      <c r="A20" s="566"/>
      <c r="B20" s="1004"/>
      <c r="C20" s="1006"/>
      <c r="D20" s="1023" t="s">
        <v>405</v>
      </c>
      <c r="E20" s="1024"/>
      <c r="F20" s="584"/>
      <c r="G20" s="585"/>
      <c r="H20" s="1014"/>
      <c r="I20" s="1015"/>
      <c r="J20" s="1016"/>
      <c r="K20" s="566"/>
    </row>
    <row r="21" spans="1:11" ht="16.2" customHeight="1">
      <c r="A21" s="566"/>
      <c r="B21" s="1003" t="s">
        <v>406</v>
      </c>
      <c r="C21" s="1005" t="s">
        <v>396</v>
      </c>
      <c r="D21" s="1007" t="s">
        <v>397</v>
      </c>
      <c r="E21" s="1008"/>
      <c r="F21" s="579"/>
      <c r="G21" s="580"/>
      <c r="H21" s="1009" t="s">
        <v>407</v>
      </c>
      <c r="I21" s="752"/>
      <c r="J21" s="1010"/>
      <c r="K21" s="566"/>
    </row>
    <row r="22" spans="1:11" ht="16.2" customHeight="1">
      <c r="A22" s="566"/>
      <c r="B22" s="974"/>
      <c r="C22" s="975"/>
      <c r="D22" s="1017" t="s">
        <v>399</v>
      </c>
      <c r="E22" s="581" t="s">
        <v>400</v>
      </c>
      <c r="F22" s="582"/>
      <c r="G22" s="583"/>
      <c r="H22" s="1011"/>
      <c r="I22" s="1012"/>
      <c r="J22" s="1013"/>
      <c r="K22" s="566"/>
    </row>
    <row r="23" spans="1:11" ht="16.2" customHeight="1">
      <c r="A23" s="566"/>
      <c r="B23" s="974"/>
      <c r="C23" s="975"/>
      <c r="D23" s="1017"/>
      <c r="E23" s="581" t="s">
        <v>401</v>
      </c>
      <c r="F23" s="582"/>
      <c r="G23" s="583"/>
      <c r="H23" s="1011"/>
      <c r="I23" s="1012"/>
      <c r="J23" s="1013"/>
      <c r="K23" s="566"/>
    </row>
    <row r="24" spans="1:11" ht="16.2" customHeight="1">
      <c r="A24" s="566"/>
      <c r="B24" s="974"/>
      <c r="C24" s="975"/>
      <c r="D24" s="1017"/>
      <c r="E24" s="581" t="s">
        <v>402</v>
      </c>
      <c r="F24" s="582"/>
      <c r="G24" s="583"/>
      <c r="H24" s="1011"/>
      <c r="I24" s="1012"/>
      <c r="J24" s="1013"/>
      <c r="K24" s="566"/>
    </row>
    <row r="25" spans="1:11" ht="16.2" customHeight="1">
      <c r="A25" s="566"/>
      <c r="B25" s="974"/>
      <c r="C25" s="975"/>
      <c r="D25" s="1018" t="s">
        <v>403</v>
      </c>
      <c r="E25" s="1019"/>
      <c r="F25" s="582"/>
      <c r="G25" s="583"/>
      <c r="H25" s="1011"/>
      <c r="I25" s="1012"/>
      <c r="J25" s="1013"/>
      <c r="K25" s="566"/>
    </row>
    <row r="26" spans="1:11" ht="25.2" customHeight="1">
      <c r="A26" s="566"/>
      <c r="B26" s="974"/>
      <c r="C26" s="975"/>
      <c r="D26" s="1020" t="s">
        <v>404</v>
      </c>
      <c r="E26" s="1021"/>
      <c r="F26" s="582"/>
      <c r="G26" s="583"/>
      <c r="H26" s="1011"/>
      <c r="I26" s="1012"/>
      <c r="J26" s="1013"/>
      <c r="K26" s="566"/>
    </row>
    <row r="27" spans="1:11" ht="25.2" customHeight="1">
      <c r="A27" s="566"/>
      <c r="B27" s="974"/>
      <c r="C27" s="975"/>
      <c r="D27" s="1017" t="s">
        <v>424</v>
      </c>
      <c r="E27" s="1022"/>
      <c r="F27" s="582"/>
      <c r="G27" s="583"/>
      <c r="H27" s="1011"/>
      <c r="I27" s="1012"/>
      <c r="J27" s="1013"/>
      <c r="K27" s="566"/>
    </row>
    <row r="28" spans="1:11" ht="15.9" customHeight="1">
      <c r="A28" s="566"/>
      <c r="B28" s="1004"/>
      <c r="C28" s="1006"/>
      <c r="D28" s="1023" t="s">
        <v>405</v>
      </c>
      <c r="E28" s="1024"/>
      <c r="F28" s="584"/>
      <c r="G28" s="585"/>
      <c r="H28" s="1014"/>
      <c r="I28" s="1015"/>
      <c r="J28" s="1016"/>
      <c r="K28" s="566"/>
    </row>
    <row r="29" spans="1:11" ht="16.2" customHeight="1">
      <c r="A29" s="566"/>
      <c r="B29" s="1003" t="s">
        <v>408</v>
      </c>
      <c r="C29" s="1005" t="s">
        <v>396</v>
      </c>
      <c r="D29" s="1007" t="s">
        <v>397</v>
      </c>
      <c r="E29" s="1008"/>
      <c r="F29" s="579"/>
      <c r="G29" s="580"/>
      <c r="H29" s="1009" t="s">
        <v>409</v>
      </c>
      <c r="I29" s="752"/>
      <c r="J29" s="1010"/>
      <c r="K29" s="566"/>
    </row>
    <row r="30" spans="1:11" ht="16.2" customHeight="1">
      <c r="A30" s="566"/>
      <c r="B30" s="974"/>
      <c r="C30" s="975"/>
      <c r="D30" s="1017" t="s">
        <v>399</v>
      </c>
      <c r="E30" s="581" t="s">
        <v>400</v>
      </c>
      <c r="F30" s="582"/>
      <c r="G30" s="583"/>
      <c r="H30" s="1011"/>
      <c r="I30" s="1012"/>
      <c r="J30" s="1013"/>
      <c r="K30" s="566"/>
    </row>
    <row r="31" spans="1:11" ht="16.2" customHeight="1">
      <c r="A31" s="566"/>
      <c r="B31" s="974"/>
      <c r="C31" s="975"/>
      <c r="D31" s="1017"/>
      <c r="E31" s="581" t="s">
        <v>401</v>
      </c>
      <c r="F31" s="582"/>
      <c r="G31" s="583"/>
      <c r="H31" s="1011"/>
      <c r="I31" s="1012"/>
      <c r="J31" s="1013"/>
      <c r="K31" s="566"/>
    </row>
    <row r="32" spans="1:11" ht="16.2" customHeight="1">
      <c r="A32" s="566"/>
      <c r="B32" s="974"/>
      <c r="C32" s="975"/>
      <c r="D32" s="1017"/>
      <c r="E32" s="581" t="s">
        <v>402</v>
      </c>
      <c r="F32" s="582"/>
      <c r="G32" s="583"/>
      <c r="H32" s="1011"/>
      <c r="I32" s="1012"/>
      <c r="J32" s="1013"/>
      <c r="K32" s="566"/>
    </row>
    <row r="33" spans="1:11" ht="16.2" customHeight="1">
      <c r="A33" s="566"/>
      <c r="B33" s="974"/>
      <c r="C33" s="975"/>
      <c r="D33" s="1018" t="s">
        <v>403</v>
      </c>
      <c r="E33" s="1019"/>
      <c r="F33" s="582"/>
      <c r="G33" s="583"/>
      <c r="H33" s="1011"/>
      <c r="I33" s="1012"/>
      <c r="J33" s="1013"/>
      <c r="K33" s="566"/>
    </row>
    <row r="34" spans="1:11" ht="25.2" customHeight="1">
      <c r="A34" s="566"/>
      <c r="B34" s="974"/>
      <c r="C34" s="975"/>
      <c r="D34" s="1020" t="s">
        <v>404</v>
      </c>
      <c r="E34" s="1021"/>
      <c r="F34" s="582"/>
      <c r="G34" s="583"/>
      <c r="H34" s="1011"/>
      <c r="I34" s="1012"/>
      <c r="J34" s="1013"/>
      <c r="K34" s="566"/>
    </row>
    <row r="35" spans="1:11" ht="25.2" customHeight="1">
      <c r="A35" s="566"/>
      <c r="B35" s="974"/>
      <c r="C35" s="975"/>
      <c r="D35" s="1017" t="s">
        <v>424</v>
      </c>
      <c r="E35" s="1022"/>
      <c r="F35" s="582"/>
      <c r="G35" s="583"/>
      <c r="H35" s="1011"/>
      <c r="I35" s="1012"/>
      <c r="J35" s="1013"/>
      <c r="K35" s="566"/>
    </row>
    <row r="36" spans="1:11" ht="15.9" customHeight="1">
      <c r="A36" s="566"/>
      <c r="B36" s="1004"/>
      <c r="C36" s="1006"/>
      <c r="D36" s="1023" t="s">
        <v>405</v>
      </c>
      <c r="E36" s="1024"/>
      <c r="F36" s="584"/>
      <c r="G36" s="585"/>
      <c r="H36" s="1014"/>
      <c r="I36" s="1015"/>
      <c r="J36" s="1016"/>
      <c r="K36" s="566"/>
    </row>
    <row r="37" spans="1:11" ht="16.2" customHeight="1">
      <c r="A37" s="566"/>
      <c r="B37" s="1003" t="s">
        <v>410</v>
      </c>
      <c r="C37" s="1005" t="s">
        <v>396</v>
      </c>
      <c r="D37" s="1007" t="s">
        <v>397</v>
      </c>
      <c r="E37" s="1008"/>
      <c r="F37" s="579"/>
      <c r="G37" s="580">
        <v>0</v>
      </c>
      <c r="H37" s="1009" t="s">
        <v>411</v>
      </c>
      <c r="I37" s="752"/>
      <c r="J37" s="1010"/>
      <c r="K37" s="566"/>
    </row>
    <row r="38" spans="1:11" ht="16.2" customHeight="1">
      <c r="A38" s="566"/>
      <c r="B38" s="974"/>
      <c r="C38" s="975"/>
      <c r="D38" s="1017" t="s">
        <v>399</v>
      </c>
      <c r="E38" s="581" t="s">
        <v>400</v>
      </c>
      <c r="F38" s="582"/>
      <c r="G38" s="583">
        <v>0</v>
      </c>
      <c r="H38" s="1011"/>
      <c r="I38" s="1012"/>
      <c r="J38" s="1013"/>
      <c r="K38" s="566"/>
    </row>
    <row r="39" spans="1:11" ht="16.2" customHeight="1">
      <c r="A39" s="566"/>
      <c r="B39" s="974"/>
      <c r="C39" s="975"/>
      <c r="D39" s="1017"/>
      <c r="E39" s="581" t="s">
        <v>401</v>
      </c>
      <c r="F39" s="582"/>
      <c r="G39" s="583">
        <v>0</v>
      </c>
      <c r="H39" s="1011"/>
      <c r="I39" s="1012"/>
      <c r="J39" s="1013"/>
      <c r="K39" s="566"/>
    </row>
    <row r="40" spans="1:11" ht="16.2" customHeight="1">
      <c r="A40" s="566"/>
      <c r="B40" s="974"/>
      <c r="C40" s="975"/>
      <c r="D40" s="1017"/>
      <c r="E40" s="581" t="s">
        <v>402</v>
      </c>
      <c r="F40" s="582"/>
      <c r="G40" s="583">
        <v>0</v>
      </c>
      <c r="H40" s="1011"/>
      <c r="I40" s="1012"/>
      <c r="J40" s="1013"/>
      <c r="K40" s="566"/>
    </row>
    <row r="41" spans="1:11" ht="16.2" customHeight="1">
      <c r="A41" s="566"/>
      <c r="B41" s="974"/>
      <c r="C41" s="975"/>
      <c r="D41" s="1018" t="s">
        <v>403</v>
      </c>
      <c r="E41" s="1019"/>
      <c r="F41" s="582"/>
      <c r="G41" s="583">
        <v>0</v>
      </c>
      <c r="H41" s="1011"/>
      <c r="I41" s="1012"/>
      <c r="J41" s="1013"/>
      <c r="K41" s="566"/>
    </row>
    <row r="42" spans="1:11" ht="25.2" customHeight="1">
      <c r="A42" s="566"/>
      <c r="B42" s="974"/>
      <c r="C42" s="975"/>
      <c r="D42" s="1020" t="s">
        <v>404</v>
      </c>
      <c r="E42" s="1021"/>
      <c r="F42" s="582"/>
      <c r="G42" s="583">
        <v>0</v>
      </c>
      <c r="H42" s="1011"/>
      <c r="I42" s="1012"/>
      <c r="J42" s="1013"/>
      <c r="K42" s="566"/>
    </row>
    <row r="43" spans="1:11" ht="25.2" customHeight="1">
      <c r="A43" s="566"/>
      <c r="B43" s="974"/>
      <c r="C43" s="975"/>
      <c r="D43" s="1017" t="s">
        <v>424</v>
      </c>
      <c r="E43" s="1022"/>
      <c r="F43" s="582"/>
      <c r="G43" s="583">
        <v>0</v>
      </c>
      <c r="H43" s="1011"/>
      <c r="I43" s="1012"/>
      <c r="J43" s="1013"/>
      <c r="K43" s="566"/>
    </row>
    <row r="44" spans="1:11" ht="15.9" customHeight="1">
      <c r="A44" s="566"/>
      <c r="B44" s="1004"/>
      <c r="C44" s="1006"/>
      <c r="D44" s="1023" t="s">
        <v>405</v>
      </c>
      <c r="E44" s="1024"/>
      <c r="F44" s="584"/>
      <c r="G44" s="585">
        <v>0</v>
      </c>
      <c r="H44" s="1014"/>
      <c r="I44" s="1015"/>
      <c r="J44" s="1016"/>
      <c r="K44" s="566"/>
    </row>
    <row r="45" spans="1:11">
      <c r="A45" s="566"/>
      <c r="B45" s="1000" t="s">
        <v>412</v>
      </c>
      <c r="C45" s="1001"/>
      <c r="D45" s="1001"/>
      <c r="E45" s="1002"/>
      <c r="F45" s="586"/>
      <c r="G45" s="587"/>
      <c r="H45" s="1031"/>
      <c r="I45" s="1032"/>
      <c r="J45" s="1033"/>
      <c r="K45" s="566"/>
    </row>
    <row r="46" spans="1:11" ht="13.8" thickBot="1">
      <c r="A46" s="566"/>
      <c r="B46" s="1034" t="s">
        <v>413</v>
      </c>
      <c r="C46" s="1035"/>
      <c r="D46" s="1035"/>
      <c r="E46" s="1036"/>
      <c r="F46" s="588"/>
      <c r="G46" s="589"/>
      <c r="H46" s="1037"/>
      <c r="I46" s="1038"/>
      <c r="J46" s="1039"/>
      <c r="K46" s="566"/>
    </row>
    <row r="47" spans="1:11" ht="69.900000000000006" customHeight="1" thickBot="1">
      <c r="A47" s="566"/>
      <c r="B47" s="1040" t="s">
        <v>425</v>
      </c>
      <c r="C47" s="1041"/>
      <c r="D47" s="1041"/>
      <c r="E47" s="1041"/>
      <c r="F47" s="1042"/>
      <c r="G47" s="1042"/>
      <c r="H47" s="1042"/>
      <c r="I47" s="1042"/>
      <c r="J47" s="590" t="s">
        <v>414</v>
      </c>
      <c r="K47" s="566"/>
    </row>
    <row r="48" spans="1:11" ht="16.5" customHeight="1" thickBot="1">
      <c r="A48" s="566"/>
      <c r="B48" s="591" t="s">
        <v>415</v>
      </c>
      <c r="C48" s="592"/>
      <c r="D48" s="592"/>
      <c r="E48" s="592"/>
      <c r="F48" s="592"/>
      <c r="G48" s="592"/>
      <c r="H48" s="592"/>
      <c r="I48" s="592"/>
      <c r="J48" s="593">
        <f>工場・発生材!Q2</f>
        <v>0</v>
      </c>
      <c r="K48" s="566"/>
    </row>
    <row r="49" spans="1:11">
      <c r="A49" s="566"/>
      <c r="B49" s="566"/>
      <c r="C49" s="566"/>
      <c r="D49" s="594" t="s">
        <v>416</v>
      </c>
      <c r="E49" s="595"/>
      <c r="F49" s="595"/>
      <c r="G49" s="595"/>
      <c r="H49" s="595"/>
      <c r="I49" s="605"/>
      <c r="J49" s="592"/>
      <c r="K49" s="566"/>
    </row>
    <row r="50" spans="1:11" ht="18" customHeight="1">
      <c r="A50" s="566"/>
      <c r="B50" s="566"/>
      <c r="C50" s="566"/>
      <c r="D50" s="1025" t="s">
        <v>417</v>
      </c>
      <c r="E50" s="1026"/>
      <c r="F50" s="1026"/>
      <c r="G50" s="1026"/>
      <c r="H50" s="1026"/>
      <c r="I50" s="1027"/>
      <c r="J50" s="592"/>
      <c r="K50" s="566"/>
    </row>
    <row r="51" spans="1:11" ht="14.25" customHeight="1" thickBot="1">
      <c r="A51" s="566"/>
      <c r="B51" s="566"/>
      <c r="C51" s="566"/>
      <c r="D51" s="1028"/>
      <c r="E51" s="1029"/>
      <c r="F51" s="1029"/>
      <c r="G51" s="1029"/>
      <c r="H51" s="1029"/>
      <c r="I51" s="1030"/>
      <c r="J51" s="592"/>
      <c r="K51" s="566"/>
    </row>
    <row r="52" spans="1:11">
      <c r="B52" s="596"/>
      <c r="C52" s="596"/>
      <c r="D52" s="596"/>
      <c r="E52" s="596"/>
      <c r="F52" s="596"/>
      <c r="G52" s="596"/>
      <c r="H52" s="596"/>
      <c r="I52" s="596"/>
      <c r="J52" s="597"/>
    </row>
    <row r="53" spans="1:11">
      <c r="B53" s="597"/>
      <c r="C53" s="597"/>
      <c r="D53" s="597"/>
      <c r="E53" s="597"/>
      <c r="F53" s="597"/>
      <c r="G53" s="597"/>
      <c r="H53" s="597"/>
      <c r="I53" s="597"/>
      <c r="J53" s="597"/>
    </row>
    <row r="54" spans="1:11">
      <c r="B54" s="597"/>
      <c r="C54" s="597"/>
      <c r="D54" s="597"/>
      <c r="E54" s="597"/>
      <c r="F54" s="597"/>
      <c r="G54" s="597"/>
      <c r="H54" s="597"/>
      <c r="I54" s="597"/>
      <c r="J54" s="597"/>
    </row>
    <row r="55" spans="1:11">
      <c r="B55" s="597"/>
      <c r="C55" s="597"/>
      <c r="D55" s="597"/>
      <c r="E55" s="597"/>
      <c r="F55" s="597"/>
      <c r="G55" s="597"/>
      <c r="H55" s="597"/>
      <c r="I55" s="597"/>
      <c r="J55" s="597"/>
    </row>
    <row r="56" spans="1:11">
      <c r="B56" s="597"/>
      <c r="C56" s="597"/>
      <c r="D56" s="597"/>
      <c r="E56" s="597"/>
      <c r="F56" s="597"/>
      <c r="G56" s="597"/>
      <c r="H56" s="597"/>
      <c r="I56" s="597"/>
      <c r="J56" s="597"/>
    </row>
    <row r="57" spans="1:11">
      <c r="B57" s="597"/>
      <c r="C57" s="597"/>
      <c r="D57" s="597"/>
      <c r="E57" s="597"/>
      <c r="F57" s="597"/>
      <c r="G57" s="597"/>
      <c r="H57" s="597"/>
      <c r="I57" s="597"/>
      <c r="J57" s="597"/>
    </row>
    <row r="58" spans="1:11">
      <c r="B58" s="597"/>
      <c r="C58" s="597"/>
      <c r="D58" s="597"/>
      <c r="E58" s="597"/>
      <c r="F58" s="597"/>
      <c r="G58" s="597"/>
      <c r="H58" s="597"/>
      <c r="I58" s="597"/>
      <c r="J58" s="597"/>
    </row>
    <row r="59" spans="1:11">
      <c r="B59" s="597"/>
      <c r="C59" s="597"/>
      <c r="D59" s="597"/>
      <c r="E59" s="597"/>
      <c r="F59" s="597"/>
      <c r="G59" s="597"/>
      <c r="H59" s="597"/>
      <c r="I59" s="597"/>
      <c r="J59" s="597"/>
    </row>
    <row r="60" spans="1:11">
      <c r="B60" s="597"/>
      <c r="C60" s="597"/>
      <c r="D60" s="597"/>
      <c r="E60" s="597"/>
      <c r="F60" s="597"/>
      <c r="G60" s="597"/>
      <c r="H60" s="597"/>
      <c r="I60" s="597"/>
      <c r="J60" s="597"/>
    </row>
    <row r="61" spans="1:11">
      <c r="B61" s="597"/>
      <c r="C61" s="597"/>
      <c r="D61" s="597"/>
      <c r="E61" s="597"/>
      <c r="F61" s="597"/>
      <c r="G61" s="597"/>
      <c r="H61" s="597"/>
      <c r="I61" s="597"/>
      <c r="J61" s="597"/>
    </row>
    <row r="62" spans="1:11">
      <c r="B62" s="597"/>
      <c r="C62" s="597"/>
      <c r="D62" s="597"/>
      <c r="E62" s="597"/>
      <c r="F62" s="597"/>
      <c r="G62" s="597"/>
      <c r="H62" s="597"/>
      <c r="I62" s="597"/>
      <c r="J62" s="597"/>
    </row>
    <row r="63" spans="1:11">
      <c r="B63" s="597"/>
      <c r="C63" s="597"/>
      <c r="D63" s="597"/>
      <c r="E63" s="597"/>
      <c r="F63" s="597"/>
      <c r="G63" s="597"/>
      <c r="H63" s="597"/>
      <c r="I63" s="597"/>
      <c r="J63" s="597"/>
    </row>
    <row r="64" spans="1:11">
      <c r="B64" s="597"/>
      <c r="C64" s="597"/>
      <c r="D64" s="597"/>
      <c r="E64" s="597"/>
      <c r="F64" s="597"/>
      <c r="G64" s="597"/>
      <c r="H64" s="597"/>
      <c r="I64" s="597"/>
      <c r="J64" s="597"/>
    </row>
    <row r="65" spans="2:10">
      <c r="B65" s="597"/>
      <c r="C65" s="597"/>
      <c r="D65" s="597"/>
      <c r="E65" s="597"/>
      <c r="F65" s="597"/>
      <c r="G65" s="597"/>
      <c r="H65" s="597"/>
      <c r="I65" s="597"/>
      <c r="J65" s="597"/>
    </row>
    <row r="66" spans="2:10">
      <c r="B66" s="597"/>
      <c r="C66" s="597"/>
      <c r="D66" s="597"/>
      <c r="E66" s="597"/>
      <c r="F66" s="597"/>
      <c r="G66" s="597"/>
      <c r="H66" s="597"/>
      <c r="I66" s="597"/>
      <c r="J66" s="597"/>
    </row>
    <row r="67" spans="2:10">
      <c r="B67" s="597"/>
      <c r="C67" s="597"/>
      <c r="D67" s="597"/>
      <c r="E67" s="597"/>
      <c r="F67" s="597"/>
      <c r="G67" s="597"/>
      <c r="H67" s="597"/>
      <c r="I67" s="597"/>
      <c r="J67" s="597"/>
    </row>
    <row r="68" spans="2:10">
      <c r="B68" s="597"/>
      <c r="C68" s="597"/>
      <c r="D68" s="597"/>
      <c r="E68" s="597"/>
      <c r="F68" s="597"/>
      <c r="G68" s="597"/>
      <c r="H68" s="597"/>
      <c r="I68" s="597"/>
      <c r="J68" s="597"/>
    </row>
    <row r="69" spans="2:10">
      <c r="B69" s="597"/>
      <c r="C69" s="597"/>
      <c r="D69" s="597"/>
      <c r="E69" s="597"/>
      <c r="F69" s="597"/>
      <c r="G69" s="597"/>
      <c r="H69" s="597"/>
      <c r="I69" s="597"/>
      <c r="J69" s="597"/>
    </row>
    <row r="70" spans="2:10">
      <c r="B70" s="597"/>
      <c r="C70" s="597"/>
      <c r="D70" s="597"/>
      <c r="E70" s="597"/>
      <c r="F70" s="597"/>
      <c r="G70" s="597"/>
      <c r="H70" s="597"/>
      <c r="I70" s="597"/>
      <c r="J70" s="597"/>
    </row>
    <row r="71" spans="2:10">
      <c r="B71" s="598"/>
      <c r="C71" s="598"/>
      <c r="D71" s="598"/>
      <c r="E71" s="598"/>
      <c r="F71" s="598"/>
      <c r="G71" s="598"/>
      <c r="H71" s="598"/>
      <c r="I71" s="598"/>
      <c r="J71" s="598"/>
    </row>
    <row r="72" spans="2:10">
      <c r="B72" s="598"/>
      <c r="C72" s="598"/>
      <c r="D72" s="598"/>
      <c r="E72" s="598"/>
      <c r="F72" s="598"/>
      <c r="G72" s="598"/>
      <c r="H72" s="598"/>
      <c r="I72" s="598"/>
      <c r="J72" s="598"/>
    </row>
    <row r="73" spans="2:10">
      <c r="B73" s="598"/>
      <c r="C73" s="598"/>
      <c r="D73" s="598"/>
      <c r="E73" s="598"/>
      <c r="F73" s="598"/>
      <c r="G73" s="598"/>
      <c r="H73" s="598"/>
      <c r="I73" s="598"/>
      <c r="J73" s="598"/>
    </row>
    <row r="74" spans="2:10">
      <c r="B74" s="598"/>
      <c r="C74" s="598"/>
      <c r="D74" s="598"/>
      <c r="E74" s="598"/>
      <c r="F74" s="598"/>
      <c r="G74" s="598"/>
      <c r="H74" s="598"/>
      <c r="I74" s="598"/>
      <c r="J74" s="598"/>
    </row>
    <row r="75" spans="2:10">
      <c r="B75" s="598"/>
      <c r="C75" s="598"/>
      <c r="D75" s="598"/>
      <c r="E75" s="598"/>
      <c r="F75" s="598"/>
      <c r="G75" s="598"/>
      <c r="H75" s="598"/>
      <c r="I75" s="598"/>
      <c r="J75" s="598"/>
    </row>
    <row r="76" spans="2:10">
      <c r="B76" s="598"/>
      <c r="C76" s="598"/>
      <c r="D76" s="598"/>
      <c r="E76" s="598"/>
      <c r="F76" s="598"/>
      <c r="G76" s="598"/>
      <c r="H76" s="598"/>
      <c r="I76" s="598"/>
      <c r="J76" s="598"/>
    </row>
    <row r="77" spans="2:10">
      <c r="B77" s="598"/>
      <c r="C77" s="598"/>
      <c r="D77" s="598"/>
      <c r="E77" s="598"/>
      <c r="F77" s="598"/>
      <c r="G77" s="598"/>
      <c r="H77" s="598"/>
      <c r="I77" s="598"/>
      <c r="J77" s="598"/>
    </row>
    <row r="78" spans="2:10">
      <c r="B78" s="598"/>
      <c r="C78" s="598"/>
      <c r="D78" s="598"/>
      <c r="E78" s="598"/>
      <c r="F78" s="598"/>
      <c r="G78" s="598"/>
      <c r="H78" s="598"/>
      <c r="I78" s="598"/>
      <c r="J78" s="598"/>
    </row>
    <row r="79" spans="2:10">
      <c r="B79" s="598"/>
      <c r="C79" s="598"/>
      <c r="D79" s="598"/>
      <c r="E79" s="598"/>
      <c r="F79" s="598"/>
      <c r="G79" s="598"/>
      <c r="H79" s="598"/>
      <c r="I79" s="598"/>
      <c r="J79" s="598"/>
    </row>
    <row r="80" spans="2:10">
      <c r="B80" s="598"/>
      <c r="C80" s="598"/>
      <c r="D80" s="598"/>
      <c r="E80" s="598"/>
      <c r="F80" s="598"/>
      <c r="G80" s="598"/>
      <c r="H80" s="598"/>
      <c r="I80" s="598"/>
      <c r="J80" s="598"/>
    </row>
    <row r="81" spans="2:10">
      <c r="B81" s="598"/>
      <c r="C81" s="598"/>
      <c r="D81" s="598"/>
      <c r="E81" s="598"/>
      <c r="F81" s="598"/>
      <c r="G81" s="598"/>
      <c r="H81" s="598"/>
      <c r="I81" s="598"/>
      <c r="J81" s="598"/>
    </row>
    <row r="82" spans="2:10">
      <c r="B82" s="598"/>
      <c r="C82" s="598"/>
      <c r="D82" s="598"/>
      <c r="E82" s="598"/>
      <c r="F82" s="598"/>
      <c r="G82" s="598"/>
      <c r="H82" s="598"/>
      <c r="I82" s="598"/>
      <c r="J82" s="598"/>
    </row>
    <row r="83" spans="2:10">
      <c r="B83" s="598"/>
      <c r="C83" s="598"/>
      <c r="D83" s="598"/>
      <c r="E83" s="598"/>
      <c r="F83" s="598"/>
      <c r="G83" s="598"/>
      <c r="H83" s="598"/>
      <c r="I83" s="598"/>
      <c r="J83" s="598"/>
    </row>
    <row r="84" spans="2:10">
      <c r="B84" s="598"/>
      <c r="C84" s="598"/>
      <c r="D84" s="598"/>
      <c r="E84" s="598"/>
      <c r="F84" s="598"/>
      <c r="G84" s="598"/>
      <c r="H84" s="598"/>
      <c r="I84" s="598"/>
      <c r="J84" s="598"/>
    </row>
    <row r="85" spans="2:10">
      <c r="B85" s="598"/>
      <c r="C85" s="598"/>
      <c r="D85" s="598"/>
      <c r="E85" s="598"/>
      <c r="F85" s="598"/>
      <c r="G85" s="598"/>
      <c r="H85" s="598"/>
      <c r="I85" s="598"/>
      <c r="J85" s="598"/>
    </row>
    <row r="86" spans="2:10">
      <c r="B86" s="598"/>
      <c r="C86" s="598"/>
      <c r="D86" s="598"/>
      <c r="E86" s="598"/>
      <c r="F86" s="598"/>
      <c r="G86" s="598"/>
      <c r="H86" s="598"/>
      <c r="I86" s="598"/>
      <c r="J86" s="598"/>
    </row>
    <row r="87" spans="2:10">
      <c r="B87" s="598"/>
      <c r="C87" s="598"/>
      <c r="D87" s="598"/>
      <c r="E87" s="598"/>
      <c r="F87" s="598"/>
      <c r="G87" s="598"/>
      <c r="H87" s="598"/>
      <c r="I87" s="598"/>
      <c r="J87" s="598"/>
    </row>
    <row r="88" spans="2:10">
      <c r="B88" s="598"/>
      <c r="C88" s="598"/>
      <c r="D88" s="598"/>
      <c r="E88" s="598"/>
      <c r="F88" s="598"/>
      <c r="G88" s="598"/>
      <c r="H88" s="598"/>
      <c r="I88" s="598"/>
      <c r="J88" s="598"/>
    </row>
    <row r="89" spans="2:10">
      <c r="B89" s="598"/>
      <c r="C89" s="598"/>
      <c r="D89" s="598"/>
      <c r="E89" s="598"/>
      <c r="F89" s="598"/>
      <c r="G89" s="598"/>
      <c r="H89" s="598"/>
      <c r="I89" s="598"/>
      <c r="J89" s="598"/>
    </row>
    <row r="90" spans="2:10">
      <c r="B90" s="598"/>
      <c r="C90" s="598"/>
      <c r="D90" s="598"/>
      <c r="E90" s="598"/>
      <c r="F90" s="598"/>
      <c r="G90" s="598"/>
      <c r="H90" s="598"/>
      <c r="I90" s="598"/>
      <c r="J90" s="598"/>
    </row>
    <row r="91" spans="2:10">
      <c r="B91" s="598"/>
      <c r="C91" s="598"/>
      <c r="D91" s="598"/>
      <c r="E91" s="598"/>
      <c r="F91" s="598"/>
      <c r="G91" s="598"/>
      <c r="H91" s="598"/>
      <c r="I91" s="598"/>
      <c r="J91" s="598"/>
    </row>
    <row r="92" spans="2:10">
      <c r="B92" s="598"/>
      <c r="C92" s="598"/>
      <c r="D92" s="598"/>
      <c r="E92" s="598"/>
      <c r="F92" s="598"/>
      <c r="G92" s="598"/>
      <c r="H92" s="598"/>
      <c r="I92" s="598"/>
      <c r="J92" s="598"/>
    </row>
    <row r="93" spans="2:10">
      <c r="B93" s="598"/>
      <c r="C93" s="598"/>
      <c r="D93" s="598"/>
      <c r="E93" s="598"/>
      <c r="F93" s="598"/>
      <c r="G93" s="598"/>
      <c r="H93" s="598"/>
      <c r="I93" s="598"/>
      <c r="J93" s="598"/>
    </row>
    <row r="94" spans="2:10">
      <c r="B94" s="598"/>
      <c r="C94" s="598"/>
      <c r="D94" s="598"/>
      <c r="E94" s="598"/>
      <c r="F94" s="598"/>
      <c r="G94" s="598"/>
      <c r="H94" s="598"/>
      <c r="I94" s="598"/>
      <c r="J94" s="598"/>
    </row>
    <row r="95" spans="2:10">
      <c r="B95" s="598"/>
      <c r="C95" s="598"/>
      <c r="D95" s="598"/>
      <c r="E95" s="598"/>
      <c r="F95" s="598"/>
      <c r="G95" s="598"/>
      <c r="H95" s="598"/>
      <c r="I95" s="598"/>
      <c r="J95" s="598"/>
    </row>
    <row r="96" spans="2:10">
      <c r="B96" s="598"/>
      <c r="C96" s="598"/>
      <c r="D96" s="598"/>
      <c r="E96" s="598"/>
      <c r="F96" s="598"/>
      <c r="G96" s="598"/>
      <c r="H96" s="598"/>
      <c r="I96" s="598"/>
      <c r="J96" s="598"/>
    </row>
    <row r="97" spans="2:10">
      <c r="B97" s="598"/>
      <c r="C97" s="598"/>
      <c r="D97" s="598"/>
      <c r="E97" s="598"/>
      <c r="F97" s="598"/>
      <c r="G97" s="598"/>
      <c r="H97" s="598"/>
      <c r="I97" s="598"/>
      <c r="J97" s="598"/>
    </row>
    <row r="98" spans="2:10">
      <c r="B98" s="598"/>
      <c r="C98" s="598"/>
      <c r="D98" s="598"/>
      <c r="E98" s="598"/>
      <c r="F98" s="598"/>
      <c r="G98" s="598"/>
      <c r="H98" s="598"/>
      <c r="I98" s="598"/>
      <c r="J98" s="598"/>
    </row>
    <row r="99" spans="2:10">
      <c r="B99" s="598"/>
      <c r="C99" s="598"/>
      <c r="D99" s="598"/>
      <c r="E99" s="598"/>
      <c r="F99" s="598"/>
      <c r="G99" s="598"/>
      <c r="H99" s="598"/>
      <c r="I99" s="598"/>
      <c r="J99" s="598"/>
    </row>
    <row r="100" spans="2:10">
      <c r="B100" s="598"/>
      <c r="C100" s="598"/>
      <c r="D100" s="598"/>
      <c r="E100" s="598"/>
      <c r="F100" s="598"/>
      <c r="G100" s="598"/>
      <c r="H100" s="598"/>
      <c r="I100" s="598"/>
      <c r="J100" s="598"/>
    </row>
    <row r="101" spans="2:10">
      <c r="B101" s="598"/>
      <c r="C101" s="598"/>
      <c r="D101" s="598"/>
      <c r="E101" s="598"/>
      <c r="F101" s="598"/>
      <c r="G101" s="598"/>
      <c r="H101" s="598"/>
      <c r="I101" s="598"/>
      <c r="J101" s="598"/>
    </row>
    <row r="102" spans="2:10">
      <c r="B102" s="598"/>
      <c r="C102" s="598"/>
      <c r="D102" s="598"/>
      <c r="E102" s="598"/>
      <c r="F102" s="598"/>
      <c r="G102" s="598"/>
      <c r="H102" s="598"/>
      <c r="I102" s="598"/>
      <c r="J102" s="598"/>
    </row>
    <row r="103" spans="2:10">
      <c r="B103" s="598"/>
      <c r="C103" s="598"/>
      <c r="D103" s="598"/>
      <c r="E103" s="598"/>
      <c r="F103" s="598"/>
      <c r="G103" s="598"/>
      <c r="H103" s="598"/>
      <c r="I103" s="598"/>
      <c r="J103" s="598"/>
    </row>
    <row r="104" spans="2:10">
      <c r="B104" s="598"/>
      <c r="C104" s="598"/>
      <c r="D104" s="598"/>
      <c r="E104" s="598"/>
      <c r="F104" s="598"/>
      <c r="G104" s="598"/>
      <c r="H104" s="598"/>
      <c r="I104" s="598"/>
      <c r="J104" s="598"/>
    </row>
    <row r="105" spans="2:10">
      <c r="B105" s="598"/>
      <c r="C105" s="598"/>
      <c r="D105" s="598"/>
      <c r="E105" s="598"/>
      <c r="F105" s="598"/>
      <c r="G105" s="598"/>
      <c r="H105" s="598"/>
      <c r="I105" s="598"/>
      <c r="J105" s="598"/>
    </row>
    <row r="106" spans="2:10">
      <c r="B106" s="598"/>
      <c r="C106" s="598"/>
      <c r="D106" s="598"/>
      <c r="E106" s="598"/>
      <c r="F106" s="598"/>
      <c r="G106" s="598"/>
      <c r="H106" s="598"/>
      <c r="I106" s="598"/>
      <c r="J106" s="598"/>
    </row>
    <row r="107" spans="2:10">
      <c r="B107" s="598"/>
      <c r="C107" s="598"/>
      <c r="D107" s="598"/>
      <c r="E107" s="598"/>
      <c r="F107" s="598"/>
      <c r="G107" s="598"/>
      <c r="H107" s="598"/>
      <c r="I107" s="598"/>
      <c r="J107" s="598"/>
    </row>
    <row r="108" spans="2:10">
      <c r="B108" s="598"/>
      <c r="C108" s="598"/>
      <c r="D108" s="598"/>
      <c r="E108" s="598"/>
      <c r="F108" s="598"/>
      <c r="G108" s="598"/>
      <c r="H108" s="598"/>
      <c r="I108" s="598"/>
      <c r="J108" s="598"/>
    </row>
    <row r="109" spans="2:10">
      <c r="B109" s="598"/>
      <c r="C109" s="598"/>
      <c r="D109" s="598"/>
      <c r="E109" s="598"/>
      <c r="F109" s="598"/>
      <c r="G109" s="598"/>
      <c r="H109" s="598"/>
      <c r="I109" s="598"/>
      <c r="J109" s="598"/>
    </row>
    <row r="110" spans="2:10">
      <c r="B110" s="598"/>
      <c r="C110" s="598"/>
      <c r="D110" s="598"/>
      <c r="E110" s="598"/>
      <c r="F110" s="598"/>
      <c r="G110" s="598"/>
      <c r="H110" s="598"/>
      <c r="I110" s="598"/>
      <c r="J110" s="598"/>
    </row>
    <row r="111" spans="2:10">
      <c r="B111" s="598"/>
      <c r="C111" s="598"/>
      <c r="D111" s="598"/>
      <c r="E111" s="598"/>
      <c r="F111" s="598"/>
      <c r="G111" s="598"/>
      <c r="H111" s="598"/>
      <c r="I111" s="598"/>
      <c r="J111" s="598"/>
    </row>
    <row r="112" spans="2:10">
      <c r="B112" s="598"/>
      <c r="C112" s="598"/>
      <c r="D112" s="598"/>
      <c r="E112" s="598"/>
      <c r="F112" s="598"/>
      <c r="G112" s="598"/>
      <c r="H112" s="598"/>
      <c r="I112" s="598"/>
      <c r="J112" s="598"/>
    </row>
    <row r="113" spans="2:10">
      <c r="B113" s="598"/>
      <c r="C113" s="598"/>
      <c r="D113" s="598"/>
      <c r="E113" s="598"/>
      <c r="F113" s="598"/>
      <c r="G113" s="598"/>
      <c r="H113" s="598"/>
      <c r="I113" s="598"/>
      <c r="J113" s="598"/>
    </row>
    <row r="114" spans="2:10">
      <c r="B114" s="598"/>
      <c r="C114" s="598"/>
      <c r="D114" s="598"/>
      <c r="E114" s="598"/>
      <c r="F114" s="598"/>
      <c r="G114" s="598"/>
      <c r="H114" s="598"/>
      <c r="I114" s="598"/>
      <c r="J114" s="598"/>
    </row>
    <row r="115" spans="2:10">
      <c r="B115" s="598"/>
      <c r="C115" s="598"/>
      <c r="D115" s="598"/>
      <c r="E115" s="598"/>
      <c r="F115" s="598"/>
      <c r="G115" s="598"/>
      <c r="H115" s="598"/>
      <c r="I115" s="598"/>
      <c r="J115" s="598"/>
    </row>
    <row r="116" spans="2:10">
      <c r="B116" s="598"/>
      <c r="C116" s="598"/>
      <c r="D116" s="598"/>
      <c r="E116" s="598"/>
      <c r="F116" s="598"/>
      <c r="G116" s="598"/>
      <c r="H116" s="598"/>
      <c r="I116" s="598"/>
      <c r="J116" s="598"/>
    </row>
    <row r="117" spans="2:10">
      <c r="B117" s="598"/>
      <c r="C117" s="598"/>
      <c r="D117" s="598"/>
      <c r="E117" s="598"/>
      <c r="F117" s="598"/>
      <c r="G117" s="598"/>
      <c r="H117" s="598"/>
      <c r="I117" s="598"/>
      <c r="J117" s="598"/>
    </row>
    <row r="118" spans="2:10">
      <c r="B118" s="598"/>
      <c r="C118" s="598"/>
      <c r="D118" s="598"/>
      <c r="E118" s="598"/>
      <c r="F118" s="598"/>
      <c r="G118" s="598"/>
      <c r="H118" s="598"/>
      <c r="I118" s="598"/>
      <c r="J118" s="598"/>
    </row>
    <row r="119" spans="2:10">
      <c r="B119" s="598"/>
      <c r="C119" s="598"/>
      <c r="D119" s="598"/>
      <c r="E119" s="598"/>
      <c r="F119" s="598"/>
      <c r="G119" s="598"/>
      <c r="H119" s="598"/>
      <c r="I119" s="598"/>
      <c r="J119" s="598"/>
    </row>
    <row r="120" spans="2:10">
      <c r="B120" s="598"/>
      <c r="C120" s="598"/>
      <c r="D120" s="598"/>
      <c r="E120" s="598"/>
      <c r="F120" s="598"/>
      <c r="G120" s="598"/>
      <c r="H120" s="598"/>
      <c r="I120" s="598"/>
      <c r="J120" s="598"/>
    </row>
    <row r="121" spans="2:10">
      <c r="B121" s="598"/>
      <c r="C121" s="598"/>
      <c r="D121" s="598"/>
      <c r="E121" s="598"/>
      <c r="F121" s="598"/>
      <c r="G121" s="598"/>
      <c r="H121" s="598"/>
      <c r="I121" s="598"/>
      <c r="J121" s="598"/>
    </row>
    <row r="122" spans="2:10">
      <c r="B122" s="598"/>
      <c r="C122" s="598"/>
      <c r="D122" s="598"/>
      <c r="E122" s="598"/>
      <c r="F122" s="598"/>
      <c r="G122" s="598"/>
      <c r="H122" s="598"/>
      <c r="I122" s="598"/>
      <c r="J122" s="598"/>
    </row>
    <row r="123" spans="2:10">
      <c r="B123" s="598"/>
      <c r="C123" s="598"/>
      <c r="D123" s="598"/>
      <c r="E123" s="598"/>
      <c r="F123" s="598"/>
      <c r="G123" s="598"/>
      <c r="H123" s="598"/>
      <c r="I123" s="598"/>
      <c r="J123" s="598"/>
    </row>
    <row r="124" spans="2:10">
      <c r="B124" s="598"/>
      <c r="C124" s="598"/>
      <c r="D124" s="598"/>
      <c r="E124" s="598"/>
      <c r="F124" s="598"/>
      <c r="G124" s="598"/>
      <c r="H124" s="598"/>
      <c r="I124" s="598"/>
      <c r="J124" s="598"/>
    </row>
    <row r="125" spans="2:10">
      <c r="B125" s="598"/>
      <c r="C125" s="598"/>
      <c r="D125" s="598"/>
      <c r="E125" s="598"/>
      <c r="F125" s="598"/>
      <c r="G125" s="598"/>
      <c r="H125" s="598"/>
      <c r="I125" s="598"/>
      <c r="J125" s="598"/>
    </row>
    <row r="126" spans="2:10">
      <c r="B126" s="598"/>
      <c r="C126" s="598"/>
      <c r="D126" s="598"/>
      <c r="E126" s="598"/>
      <c r="F126" s="598"/>
      <c r="G126" s="598"/>
      <c r="H126" s="598"/>
      <c r="I126" s="598"/>
      <c r="J126" s="598"/>
    </row>
    <row r="127" spans="2:10">
      <c r="B127" s="598"/>
      <c r="C127" s="598"/>
      <c r="D127" s="598"/>
      <c r="E127" s="598"/>
      <c r="F127" s="598"/>
      <c r="G127" s="598"/>
      <c r="H127" s="598"/>
      <c r="I127" s="598"/>
      <c r="J127" s="598"/>
    </row>
    <row r="128" spans="2:10">
      <c r="B128" s="598"/>
      <c r="C128" s="598"/>
      <c r="D128" s="598"/>
      <c r="E128" s="598"/>
      <c r="F128" s="598"/>
      <c r="G128" s="598"/>
      <c r="H128" s="598"/>
      <c r="I128" s="598"/>
      <c r="J128" s="598"/>
    </row>
    <row r="129" spans="2:10">
      <c r="B129" s="598"/>
      <c r="C129" s="598"/>
      <c r="D129" s="598"/>
      <c r="E129" s="598"/>
      <c r="F129" s="598"/>
      <c r="G129" s="598"/>
      <c r="H129" s="598"/>
      <c r="I129" s="598"/>
      <c r="J129" s="598"/>
    </row>
    <row r="130" spans="2:10">
      <c r="B130" s="598"/>
      <c r="C130" s="598"/>
      <c r="D130" s="598"/>
      <c r="E130" s="598"/>
      <c r="F130" s="598"/>
      <c r="G130" s="598"/>
      <c r="H130" s="598"/>
      <c r="I130" s="598"/>
      <c r="J130" s="598"/>
    </row>
    <row r="131" spans="2:10">
      <c r="B131" s="598"/>
      <c r="C131" s="598"/>
      <c r="D131" s="598"/>
      <c r="E131" s="598"/>
      <c r="F131" s="598"/>
      <c r="G131" s="598"/>
      <c r="H131" s="598"/>
      <c r="I131" s="598"/>
      <c r="J131" s="598"/>
    </row>
    <row r="132" spans="2:10">
      <c r="B132" s="598"/>
      <c r="C132" s="598"/>
      <c r="D132" s="598"/>
      <c r="E132" s="598"/>
      <c r="F132" s="598"/>
      <c r="G132" s="598"/>
      <c r="H132" s="598"/>
      <c r="I132" s="598"/>
      <c r="J132" s="598"/>
    </row>
    <row r="133" spans="2:10">
      <c r="B133" s="598"/>
      <c r="C133" s="598"/>
      <c r="D133" s="598"/>
      <c r="E133" s="598"/>
      <c r="F133" s="598"/>
      <c r="G133" s="598"/>
      <c r="H133" s="598"/>
      <c r="I133" s="598"/>
      <c r="J133" s="598"/>
    </row>
    <row r="134" spans="2:10">
      <c r="B134" s="598"/>
      <c r="C134" s="598"/>
      <c r="D134" s="598"/>
      <c r="E134" s="598"/>
      <c r="F134" s="598"/>
      <c r="G134" s="598"/>
      <c r="H134" s="598"/>
      <c r="I134" s="598"/>
      <c r="J134" s="598"/>
    </row>
    <row r="135" spans="2:10">
      <c r="B135" s="598"/>
      <c r="C135" s="598"/>
      <c r="D135" s="598"/>
      <c r="E135" s="598"/>
      <c r="F135" s="598"/>
      <c r="G135" s="598"/>
      <c r="H135" s="598"/>
      <c r="I135" s="598"/>
      <c r="J135" s="598"/>
    </row>
    <row r="136" spans="2:10">
      <c r="B136" s="598"/>
      <c r="C136" s="598"/>
      <c r="D136" s="598"/>
      <c r="E136" s="598"/>
      <c r="F136" s="598"/>
      <c r="G136" s="598"/>
      <c r="H136" s="598"/>
      <c r="I136" s="598"/>
      <c r="J136" s="598"/>
    </row>
    <row r="137" spans="2:10">
      <c r="B137" s="598"/>
      <c r="C137" s="598"/>
      <c r="D137" s="598"/>
      <c r="E137" s="598"/>
      <c r="F137" s="598"/>
      <c r="G137" s="598"/>
      <c r="H137" s="598"/>
      <c r="I137" s="598"/>
      <c r="J137" s="598"/>
    </row>
    <row r="138" spans="2:10">
      <c r="B138" s="598"/>
      <c r="C138" s="598"/>
      <c r="D138" s="598"/>
      <c r="E138" s="598"/>
      <c r="F138" s="598"/>
      <c r="G138" s="598"/>
      <c r="H138" s="598"/>
      <c r="I138" s="598"/>
      <c r="J138" s="598"/>
    </row>
    <row r="139" spans="2:10">
      <c r="B139" s="598"/>
      <c r="C139" s="598"/>
      <c r="D139" s="598"/>
      <c r="E139" s="598"/>
      <c r="F139" s="598"/>
      <c r="G139" s="598"/>
      <c r="H139" s="598"/>
      <c r="I139" s="598"/>
      <c r="J139" s="598"/>
    </row>
    <row r="140" spans="2:10">
      <c r="B140" s="598"/>
      <c r="C140" s="598"/>
      <c r="D140" s="598"/>
      <c r="E140" s="598"/>
      <c r="F140" s="598"/>
      <c r="G140" s="598"/>
      <c r="H140" s="598"/>
      <c r="I140" s="598"/>
      <c r="J140" s="598"/>
    </row>
    <row r="141" spans="2:10">
      <c r="B141" s="598"/>
      <c r="C141" s="598"/>
      <c r="D141" s="598"/>
      <c r="E141" s="598"/>
      <c r="F141" s="598"/>
      <c r="G141" s="598"/>
      <c r="H141" s="598"/>
      <c r="I141" s="598"/>
      <c r="J141" s="598"/>
    </row>
    <row r="142" spans="2:10">
      <c r="B142" s="598"/>
      <c r="C142" s="598"/>
      <c r="D142" s="598"/>
      <c r="E142" s="598"/>
      <c r="F142" s="598"/>
      <c r="G142" s="598"/>
      <c r="H142" s="598"/>
      <c r="I142" s="598"/>
      <c r="J142" s="598"/>
    </row>
    <row r="143" spans="2:10">
      <c r="B143" s="598"/>
      <c r="C143" s="598"/>
      <c r="D143" s="598"/>
      <c r="E143" s="598"/>
      <c r="F143" s="598"/>
      <c r="G143" s="598"/>
      <c r="H143" s="598"/>
      <c r="I143" s="598"/>
      <c r="J143" s="598"/>
    </row>
    <row r="144" spans="2:10">
      <c r="B144" s="598"/>
      <c r="C144" s="598"/>
      <c r="D144" s="598"/>
      <c r="E144" s="598"/>
      <c r="F144" s="598"/>
      <c r="G144" s="598"/>
      <c r="H144" s="598"/>
      <c r="I144" s="598"/>
      <c r="J144" s="598"/>
    </row>
    <row r="145" spans="2:10">
      <c r="B145" s="598"/>
      <c r="C145" s="598"/>
      <c r="D145" s="598"/>
      <c r="E145" s="598"/>
      <c r="F145" s="598"/>
      <c r="G145" s="598"/>
      <c r="H145" s="598"/>
      <c r="I145" s="598"/>
      <c r="J145" s="598"/>
    </row>
    <row r="146" spans="2:10">
      <c r="B146" s="598"/>
      <c r="C146" s="598"/>
      <c r="D146" s="598"/>
      <c r="E146" s="598"/>
      <c r="F146" s="598"/>
      <c r="G146" s="598"/>
      <c r="H146" s="598"/>
      <c r="I146" s="598"/>
      <c r="J146" s="598"/>
    </row>
    <row r="147" spans="2:10">
      <c r="B147" s="598"/>
      <c r="C147" s="598"/>
      <c r="D147" s="598"/>
      <c r="E147" s="598"/>
      <c r="F147" s="598"/>
      <c r="G147" s="598"/>
      <c r="H147" s="598"/>
      <c r="I147" s="598"/>
      <c r="J147" s="598"/>
    </row>
    <row r="148" spans="2:10">
      <c r="B148" s="598"/>
      <c r="C148" s="598"/>
      <c r="D148" s="598"/>
      <c r="E148" s="598"/>
      <c r="F148" s="598"/>
      <c r="G148" s="598"/>
      <c r="H148" s="598"/>
      <c r="I148" s="598"/>
      <c r="J148" s="598"/>
    </row>
    <row r="149" spans="2:10">
      <c r="B149" s="598"/>
      <c r="C149" s="598"/>
      <c r="D149" s="598"/>
      <c r="E149" s="598"/>
      <c r="F149" s="598"/>
      <c r="G149" s="598"/>
      <c r="H149" s="598"/>
      <c r="I149" s="598"/>
      <c r="J149" s="598"/>
    </row>
    <row r="150" spans="2:10">
      <c r="B150" s="598"/>
      <c r="C150" s="598"/>
      <c r="D150" s="598"/>
      <c r="E150" s="598"/>
      <c r="F150" s="598"/>
      <c r="G150" s="598"/>
      <c r="H150" s="598"/>
      <c r="I150" s="598"/>
      <c r="J150" s="598"/>
    </row>
    <row r="151" spans="2:10">
      <c r="B151" s="598"/>
      <c r="C151" s="598"/>
      <c r="D151" s="598"/>
      <c r="E151" s="598"/>
      <c r="F151" s="598"/>
      <c r="G151" s="598"/>
      <c r="H151" s="598"/>
      <c r="I151" s="598"/>
      <c r="J151" s="598"/>
    </row>
    <row r="152" spans="2:10">
      <c r="B152" s="598"/>
      <c r="C152" s="598"/>
      <c r="D152" s="598"/>
      <c r="E152" s="598"/>
      <c r="F152" s="598"/>
      <c r="G152" s="598"/>
      <c r="H152" s="598"/>
      <c r="I152" s="598"/>
      <c r="J152" s="598"/>
    </row>
    <row r="153" spans="2:10">
      <c r="B153" s="598"/>
      <c r="C153" s="598"/>
      <c r="D153" s="598"/>
      <c r="E153" s="598"/>
      <c r="F153" s="598"/>
      <c r="G153" s="598"/>
      <c r="H153" s="598"/>
      <c r="I153" s="598"/>
      <c r="J153" s="598"/>
    </row>
    <row r="154" spans="2:10">
      <c r="B154" s="598"/>
      <c r="C154" s="598"/>
      <c r="D154" s="598"/>
      <c r="E154" s="598"/>
      <c r="F154" s="598"/>
      <c r="G154" s="598"/>
      <c r="H154" s="598"/>
      <c r="I154" s="598"/>
      <c r="J154" s="598"/>
    </row>
    <row r="155" spans="2:10">
      <c r="B155" s="598"/>
      <c r="C155" s="598"/>
      <c r="D155" s="598"/>
      <c r="E155" s="598"/>
      <c r="F155" s="598"/>
      <c r="G155" s="598"/>
      <c r="H155" s="598"/>
      <c r="I155" s="598"/>
      <c r="J155" s="598"/>
    </row>
    <row r="156" spans="2:10">
      <c r="B156" s="598"/>
      <c r="C156" s="598"/>
      <c r="D156" s="598"/>
      <c r="E156" s="598"/>
      <c r="F156" s="598"/>
      <c r="G156" s="598"/>
      <c r="H156" s="598"/>
      <c r="I156" s="598"/>
      <c r="J156" s="598"/>
    </row>
    <row r="157" spans="2:10">
      <c r="B157" s="598"/>
      <c r="C157" s="598"/>
      <c r="D157" s="598"/>
      <c r="E157" s="598"/>
      <c r="F157" s="598"/>
      <c r="G157" s="598"/>
      <c r="H157" s="598"/>
      <c r="I157" s="598"/>
      <c r="J157" s="598"/>
    </row>
    <row r="158" spans="2:10">
      <c r="B158" s="598"/>
      <c r="C158" s="598"/>
      <c r="D158" s="598"/>
      <c r="E158" s="598"/>
      <c r="F158" s="598"/>
      <c r="G158" s="598"/>
      <c r="H158" s="598"/>
      <c r="I158" s="598"/>
      <c r="J158" s="598"/>
    </row>
    <row r="159" spans="2:10">
      <c r="B159" s="598"/>
      <c r="C159" s="598"/>
      <c r="D159" s="598"/>
      <c r="E159" s="598"/>
      <c r="F159" s="598"/>
      <c r="G159" s="598"/>
      <c r="H159" s="598"/>
      <c r="I159" s="598"/>
      <c r="J159" s="598"/>
    </row>
    <row r="160" spans="2:10">
      <c r="B160" s="598"/>
      <c r="C160" s="598"/>
      <c r="D160" s="598"/>
      <c r="E160" s="598"/>
      <c r="F160" s="598"/>
      <c r="G160" s="598"/>
      <c r="H160" s="598"/>
      <c r="I160" s="598"/>
      <c r="J160" s="598"/>
    </row>
    <row r="161" spans="2:10">
      <c r="B161" s="598"/>
      <c r="C161" s="598"/>
      <c r="D161" s="598"/>
      <c r="E161" s="598"/>
      <c r="F161" s="598"/>
      <c r="G161" s="598"/>
      <c r="H161" s="598"/>
      <c r="I161" s="598"/>
      <c r="J161" s="598"/>
    </row>
    <row r="162" spans="2:10">
      <c r="B162" s="598"/>
      <c r="C162" s="598"/>
      <c r="D162" s="598"/>
      <c r="E162" s="598"/>
      <c r="F162" s="598"/>
      <c r="G162" s="598"/>
      <c r="H162" s="598"/>
      <c r="I162" s="598"/>
      <c r="J162" s="598"/>
    </row>
    <row r="163" spans="2:10">
      <c r="B163" s="598"/>
      <c r="C163" s="598"/>
      <c r="D163" s="598"/>
      <c r="E163" s="598"/>
      <c r="F163" s="598"/>
      <c r="G163" s="598"/>
      <c r="H163" s="598"/>
      <c r="I163" s="598"/>
      <c r="J163" s="598"/>
    </row>
    <row r="164" spans="2:10">
      <c r="B164" s="598"/>
      <c r="C164" s="598"/>
      <c r="D164" s="598"/>
      <c r="E164" s="598"/>
      <c r="F164" s="598"/>
      <c r="G164" s="598"/>
      <c r="H164" s="598"/>
      <c r="I164" s="598"/>
      <c r="J164" s="598"/>
    </row>
    <row r="165" spans="2:10">
      <c r="B165" s="598"/>
      <c r="C165" s="598"/>
      <c r="D165" s="598"/>
      <c r="E165" s="598"/>
      <c r="F165" s="598"/>
      <c r="G165" s="598"/>
      <c r="H165" s="598"/>
      <c r="I165" s="598"/>
      <c r="J165" s="598"/>
    </row>
    <row r="166" spans="2:10">
      <c r="B166" s="598"/>
      <c r="C166" s="598"/>
      <c r="D166" s="598"/>
      <c r="E166" s="598"/>
      <c r="F166" s="598"/>
      <c r="G166" s="598"/>
      <c r="H166" s="598"/>
      <c r="I166" s="598"/>
      <c r="J166" s="598"/>
    </row>
    <row r="167" spans="2:10">
      <c r="B167" s="598"/>
      <c r="C167" s="598"/>
      <c r="D167" s="598"/>
      <c r="E167" s="598"/>
      <c r="F167" s="598"/>
      <c r="G167" s="598"/>
      <c r="H167" s="598"/>
      <c r="I167" s="598"/>
      <c r="J167" s="598"/>
    </row>
    <row r="168" spans="2:10">
      <c r="B168" s="598"/>
      <c r="C168" s="598"/>
      <c r="D168" s="598"/>
      <c r="E168" s="598"/>
      <c r="F168" s="598"/>
      <c r="G168" s="598"/>
      <c r="H168" s="598"/>
      <c r="I168" s="598"/>
      <c r="J168" s="598"/>
    </row>
    <row r="169" spans="2:10">
      <c r="B169" s="598"/>
      <c r="C169" s="598"/>
      <c r="D169" s="598"/>
      <c r="E169" s="598"/>
      <c r="F169" s="598"/>
      <c r="G169" s="598"/>
      <c r="H169" s="598"/>
      <c r="I169" s="598"/>
      <c r="J169" s="598"/>
    </row>
    <row r="170" spans="2:10">
      <c r="B170" s="598"/>
      <c r="C170" s="598"/>
      <c r="D170" s="598"/>
      <c r="E170" s="598"/>
      <c r="F170" s="598"/>
      <c r="G170" s="598"/>
      <c r="H170" s="598"/>
      <c r="I170" s="598"/>
      <c r="J170" s="598"/>
    </row>
    <row r="171" spans="2:10">
      <c r="B171" s="598"/>
      <c r="C171" s="598"/>
      <c r="D171" s="598"/>
      <c r="E171" s="598"/>
      <c r="F171" s="598"/>
      <c r="G171" s="598"/>
      <c r="H171" s="598"/>
      <c r="I171" s="598"/>
      <c r="J171" s="598"/>
    </row>
    <row r="172" spans="2:10">
      <c r="B172" s="598"/>
      <c r="C172" s="598"/>
      <c r="D172" s="598"/>
      <c r="E172" s="598"/>
      <c r="F172" s="598"/>
      <c r="G172" s="598"/>
      <c r="H172" s="598"/>
      <c r="I172" s="598"/>
      <c r="J172" s="598"/>
    </row>
    <row r="173" spans="2:10">
      <c r="B173" s="598"/>
      <c r="C173" s="598"/>
      <c r="D173" s="598"/>
      <c r="E173" s="598"/>
      <c r="F173" s="598"/>
      <c r="G173" s="598"/>
      <c r="H173" s="598"/>
      <c r="I173" s="598"/>
      <c r="J173" s="598"/>
    </row>
  </sheetData>
  <mergeCells count="56">
    <mergeCell ref="D50:I51"/>
    <mergeCell ref="B45:E45"/>
    <mergeCell ref="H45:J45"/>
    <mergeCell ref="B46:E46"/>
    <mergeCell ref="H46:J46"/>
    <mergeCell ref="B47:E47"/>
    <mergeCell ref="F47:I47"/>
    <mergeCell ref="B37:B44"/>
    <mergeCell ref="C37:C44"/>
    <mergeCell ref="D37:E37"/>
    <mergeCell ref="H37:J44"/>
    <mergeCell ref="D38:D40"/>
    <mergeCell ref="D41:E41"/>
    <mergeCell ref="D42:E42"/>
    <mergeCell ref="D43:E43"/>
    <mergeCell ref="D44:E44"/>
    <mergeCell ref="B29:B36"/>
    <mergeCell ref="C29:C36"/>
    <mergeCell ref="D29:E29"/>
    <mergeCell ref="H29:J36"/>
    <mergeCell ref="D30:D32"/>
    <mergeCell ref="D33:E33"/>
    <mergeCell ref="D34:E34"/>
    <mergeCell ref="D35:E35"/>
    <mergeCell ref="D36:E36"/>
    <mergeCell ref="B21:B28"/>
    <mergeCell ref="C21:C28"/>
    <mergeCell ref="D21:E21"/>
    <mergeCell ref="H21:J28"/>
    <mergeCell ref="D22:D24"/>
    <mergeCell ref="D25:E25"/>
    <mergeCell ref="D26:E26"/>
    <mergeCell ref="D27:E27"/>
    <mergeCell ref="D28:E28"/>
    <mergeCell ref="B13:B20"/>
    <mergeCell ref="C13:C20"/>
    <mergeCell ref="D13:E13"/>
    <mergeCell ref="H13:J20"/>
    <mergeCell ref="D14:D16"/>
    <mergeCell ref="D17:E17"/>
    <mergeCell ref="D18:E18"/>
    <mergeCell ref="D19:E19"/>
    <mergeCell ref="D20:E20"/>
    <mergeCell ref="B8:E9"/>
    <mergeCell ref="F8:J8"/>
    <mergeCell ref="G9:I9"/>
    <mergeCell ref="B10:E11"/>
    <mergeCell ref="F10:G11"/>
    <mergeCell ref="H10:J12"/>
    <mergeCell ref="B12:E12"/>
    <mergeCell ref="B2:H2"/>
    <mergeCell ref="B3:H5"/>
    <mergeCell ref="H6:J6"/>
    <mergeCell ref="B7:E7"/>
    <mergeCell ref="F7:G7"/>
    <mergeCell ref="H7:I7"/>
  </mergeCells>
  <phoneticPr fontId="2"/>
  <printOptions horizontalCentered="1" verticalCentered="1"/>
  <pageMargins left="0.11811023622047245" right="0.11811023622047245" top="0.35433070866141736" bottom="0.35433070866141736"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Group Box 1">
              <controlPr defaultSize="0" autoFill="0" autoPict="0">
                <anchor moveWithCells="1">
                  <from>
                    <xdr:col>6</xdr:col>
                    <xdr:colOff>533400</xdr:colOff>
                    <xdr:row>4</xdr:row>
                    <xdr:rowOff>419100</xdr:rowOff>
                  </from>
                  <to>
                    <xdr:col>8</xdr:col>
                    <xdr:colOff>30480</xdr:colOff>
                    <xdr:row>6</xdr:row>
                    <xdr:rowOff>152400</xdr:rowOff>
                  </to>
                </anchor>
              </controlPr>
            </control>
          </mc:Choice>
        </mc:AlternateContent>
        <mc:AlternateContent xmlns:mc="http://schemas.openxmlformats.org/markup-compatibility/2006">
          <mc:Choice Requires="x14">
            <control shapeId="26626" r:id="rId5" name="Group Box 2">
              <controlPr defaultSize="0" autoFill="0" autoPict="0">
                <anchor moveWithCells="1">
                  <from>
                    <xdr:col>5</xdr:col>
                    <xdr:colOff>335280</xdr:colOff>
                    <xdr:row>5</xdr:row>
                    <xdr:rowOff>213360</xdr:rowOff>
                  </from>
                  <to>
                    <xdr:col>6</xdr:col>
                    <xdr:colOff>876300</xdr:colOff>
                    <xdr:row>7</xdr:row>
                    <xdr:rowOff>45720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6</xdr:col>
                    <xdr:colOff>99060</xdr:colOff>
                    <xdr:row>5</xdr:row>
                    <xdr:rowOff>0</xdr:rowOff>
                  </from>
                  <to>
                    <xdr:col>6</xdr:col>
                    <xdr:colOff>784860</xdr:colOff>
                    <xdr:row>5</xdr:row>
                    <xdr:rowOff>236220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6</xdr:col>
                    <xdr:colOff>601980</xdr:colOff>
                    <xdr:row>5</xdr:row>
                    <xdr:rowOff>0</xdr:rowOff>
                  </from>
                  <to>
                    <xdr:col>7</xdr:col>
                    <xdr:colOff>213360</xdr:colOff>
                    <xdr:row>5</xdr:row>
                    <xdr:rowOff>236220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5</xdr:col>
                    <xdr:colOff>251460</xdr:colOff>
                    <xdr:row>6</xdr:row>
                    <xdr:rowOff>0</xdr:rowOff>
                  </from>
                  <to>
                    <xdr:col>5</xdr:col>
                    <xdr:colOff>937260</xdr:colOff>
                    <xdr:row>6</xdr:row>
                    <xdr:rowOff>236220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6</xdr:col>
                    <xdr:colOff>53340</xdr:colOff>
                    <xdr:row>6</xdr:row>
                    <xdr:rowOff>15240</xdr:rowOff>
                  </from>
                  <to>
                    <xdr:col>6</xdr:col>
                    <xdr:colOff>739140</xdr:colOff>
                    <xdr:row>7</xdr:row>
                    <xdr:rowOff>7620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5</xdr:col>
                    <xdr:colOff>68580</xdr:colOff>
                    <xdr:row>7</xdr:row>
                    <xdr:rowOff>0</xdr:rowOff>
                  </from>
                  <to>
                    <xdr:col>6</xdr:col>
                    <xdr:colOff>30480</xdr:colOff>
                    <xdr:row>8</xdr:row>
                    <xdr:rowOff>22860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6</xdr:col>
                    <xdr:colOff>99060</xdr:colOff>
                    <xdr:row>6</xdr:row>
                    <xdr:rowOff>236220</xdr:rowOff>
                  </from>
                  <to>
                    <xdr:col>6</xdr:col>
                    <xdr:colOff>998220</xdr:colOff>
                    <xdr:row>8</xdr:row>
                    <xdr:rowOff>7620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7</xdr:col>
                    <xdr:colOff>60960</xdr:colOff>
                    <xdr:row>7</xdr:row>
                    <xdr:rowOff>0</xdr:rowOff>
                  </from>
                  <to>
                    <xdr:col>9</xdr:col>
                    <xdr:colOff>83820</xdr:colOff>
                    <xdr:row>7</xdr:row>
                    <xdr:rowOff>205740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9</xdr:col>
                    <xdr:colOff>137160</xdr:colOff>
                    <xdr:row>6</xdr:row>
                    <xdr:rowOff>205740</xdr:rowOff>
                  </from>
                  <to>
                    <xdr:col>11</xdr:col>
                    <xdr:colOff>121920</xdr:colOff>
                    <xdr:row>7</xdr:row>
                    <xdr:rowOff>205740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5</xdr:col>
                    <xdr:colOff>68580</xdr:colOff>
                    <xdr:row>7</xdr:row>
                    <xdr:rowOff>190500</xdr:rowOff>
                  </from>
                  <to>
                    <xdr:col>5</xdr:col>
                    <xdr:colOff>754380</xdr:colOff>
                    <xdr:row>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6CBE3-8B21-4CC3-B7D1-664D7881419B}">
  <sheetPr>
    <pageSetUpPr fitToPage="1"/>
  </sheetPr>
  <dimension ref="A1:Y173"/>
  <sheetViews>
    <sheetView view="pageBreakPreview" zoomScaleNormal="100" zoomScaleSheetLayoutView="100" workbookViewId="0">
      <selection activeCell="J3" sqref="J3"/>
    </sheetView>
  </sheetViews>
  <sheetFormatPr defaultColWidth="9" defaultRowHeight="13.2"/>
  <cols>
    <col min="1" max="1" width="1" style="565" customWidth="1"/>
    <col min="2" max="2" width="8.21875" style="565" customWidth="1"/>
    <col min="3" max="4" width="2.77734375" style="565" customWidth="1"/>
    <col min="5" max="5" width="13.44140625" style="565" customWidth="1"/>
    <col min="6" max="7" width="15.6640625" style="565" customWidth="1"/>
    <col min="8" max="9" width="7.77734375" style="565" customWidth="1"/>
    <col min="10" max="10" width="18.109375" style="565" customWidth="1"/>
    <col min="11" max="11" width="0.88671875" style="565" customWidth="1"/>
    <col min="12" max="16384" width="9" style="565"/>
  </cols>
  <sheetData>
    <row r="1" spans="1:25" ht="6" customHeight="1" thickBot="1"/>
    <row r="2" spans="1:25" ht="19.5" customHeight="1">
      <c r="A2" s="566"/>
      <c r="B2" s="954" t="s">
        <v>378</v>
      </c>
      <c r="C2" s="955"/>
      <c r="D2" s="955"/>
      <c r="E2" s="955"/>
      <c r="F2" s="955"/>
      <c r="G2" s="955"/>
      <c r="H2" s="956"/>
      <c r="I2" s="567" t="s">
        <v>379</v>
      </c>
      <c r="J2" s="602" t="s">
        <v>418</v>
      </c>
      <c r="K2" s="566"/>
    </row>
    <row r="3" spans="1:25" ht="19.5" customHeight="1">
      <c r="A3" s="566"/>
      <c r="B3" s="957" t="s">
        <v>380</v>
      </c>
      <c r="C3" s="958"/>
      <c r="D3" s="958"/>
      <c r="E3" s="958"/>
      <c r="F3" s="958"/>
      <c r="G3" s="958"/>
      <c r="H3" s="959"/>
      <c r="I3" s="568" t="s">
        <v>381</v>
      </c>
      <c r="J3" s="603" t="s">
        <v>418</v>
      </c>
      <c r="K3" s="566"/>
      <c r="O3" s="569"/>
      <c r="P3" s="569"/>
      <c r="Q3" s="569"/>
      <c r="R3" s="569"/>
      <c r="S3" s="569"/>
      <c r="T3" s="569"/>
      <c r="U3" s="569"/>
      <c r="V3" s="569"/>
      <c r="W3" s="569"/>
      <c r="X3" s="569"/>
      <c r="Y3" s="569"/>
    </row>
    <row r="4" spans="1:25" ht="19.5" customHeight="1">
      <c r="A4" s="566"/>
      <c r="B4" s="960"/>
      <c r="C4" s="961"/>
      <c r="D4" s="961"/>
      <c r="E4" s="961"/>
      <c r="F4" s="961"/>
      <c r="G4" s="961"/>
      <c r="H4" s="962"/>
      <c r="I4" s="568" t="s">
        <v>382</v>
      </c>
      <c r="J4" s="603" t="s">
        <v>418</v>
      </c>
      <c r="K4" s="566"/>
      <c r="O4" s="569"/>
      <c r="P4" s="569"/>
      <c r="Q4" s="569"/>
      <c r="R4" s="569"/>
      <c r="S4" s="569"/>
      <c r="T4" s="569"/>
      <c r="U4" s="569"/>
      <c r="V4" s="569"/>
      <c r="W4" s="569"/>
      <c r="X4" s="569"/>
      <c r="Y4" s="569"/>
    </row>
    <row r="5" spans="1:25" ht="19.5" customHeight="1" thickBot="1">
      <c r="A5" s="566"/>
      <c r="B5" s="963"/>
      <c r="C5" s="964"/>
      <c r="D5" s="964"/>
      <c r="E5" s="964"/>
      <c r="F5" s="964"/>
      <c r="G5" s="964"/>
      <c r="H5" s="965"/>
      <c r="I5" s="570" t="s">
        <v>383</v>
      </c>
      <c r="J5" s="604" t="s">
        <v>418</v>
      </c>
      <c r="K5" s="566"/>
      <c r="O5" s="569"/>
      <c r="P5" s="569"/>
      <c r="Q5" s="569"/>
      <c r="R5" s="569"/>
      <c r="S5" s="569"/>
      <c r="T5" s="569"/>
      <c r="U5" s="569"/>
      <c r="V5" s="569"/>
      <c r="W5" s="569"/>
      <c r="X5" s="569"/>
      <c r="Y5" s="569"/>
    </row>
    <row r="6" spans="1:25" ht="19.5" customHeight="1" thickBot="1">
      <c r="A6" s="566"/>
      <c r="B6" s="599" t="s">
        <v>384</v>
      </c>
      <c r="C6" s="600"/>
      <c r="D6" s="600"/>
      <c r="E6" s="600"/>
      <c r="F6" s="601"/>
      <c r="G6" s="571"/>
      <c r="H6" s="966" t="s">
        <v>385</v>
      </c>
      <c r="I6" s="967"/>
      <c r="J6" s="968"/>
      <c r="K6" s="572"/>
      <c r="L6" s="572"/>
      <c r="M6" s="573"/>
      <c r="N6" s="573"/>
      <c r="O6" s="569"/>
      <c r="P6" s="569"/>
      <c r="Q6" s="569"/>
      <c r="R6" s="569"/>
      <c r="S6" s="569"/>
      <c r="T6" s="569"/>
      <c r="U6" s="569"/>
      <c r="V6" s="569"/>
      <c r="W6" s="569"/>
      <c r="X6" s="569"/>
      <c r="Y6" s="569"/>
    </row>
    <row r="7" spans="1:25" ht="19.5" customHeight="1" thickBot="1">
      <c r="A7" s="566"/>
      <c r="B7" s="969" t="s">
        <v>386</v>
      </c>
      <c r="C7" s="970"/>
      <c r="D7" s="970"/>
      <c r="E7" s="971"/>
      <c r="F7" s="972"/>
      <c r="G7" s="973"/>
      <c r="H7" s="974" t="s">
        <v>387</v>
      </c>
      <c r="I7" s="975"/>
      <c r="J7" s="574">
        <v>100</v>
      </c>
      <c r="K7" s="572"/>
      <c r="L7" s="572"/>
      <c r="M7" s="573"/>
      <c r="N7" s="573"/>
      <c r="O7" s="573"/>
      <c r="P7" s="573"/>
      <c r="Q7" s="573"/>
      <c r="R7" s="573"/>
      <c r="S7" s="573"/>
    </row>
    <row r="8" spans="1:25" ht="17.25" customHeight="1">
      <c r="A8" s="566"/>
      <c r="B8" s="976" t="s">
        <v>388</v>
      </c>
      <c r="C8" s="977"/>
      <c r="D8" s="977"/>
      <c r="E8" s="978"/>
      <c r="F8" s="982"/>
      <c r="G8" s="982"/>
      <c r="H8" s="982"/>
      <c r="I8" s="982"/>
      <c r="J8" s="983"/>
      <c r="K8" s="572"/>
      <c r="L8" s="572"/>
      <c r="M8" s="573"/>
      <c r="N8" s="573"/>
      <c r="O8" s="573"/>
      <c r="P8" s="573"/>
      <c r="Q8" s="573"/>
      <c r="R8" s="573"/>
      <c r="S8" s="573"/>
    </row>
    <row r="9" spans="1:25" ht="17.25" customHeight="1" thickBot="1">
      <c r="A9" s="566"/>
      <c r="B9" s="979"/>
      <c r="C9" s="980"/>
      <c r="D9" s="980"/>
      <c r="E9" s="981"/>
      <c r="F9" s="575"/>
      <c r="G9" s="984"/>
      <c r="H9" s="985"/>
      <c r="I9" s="985"/>
      <c r="J9" s="576" t="s">
        <v>389</v>
      </c>
      <c r="K9" s="572"/>
      <c r="L9" s="572"/>
      <c r="M9" s="573"/>
      <c r="N9" s="573"/>
      <c r="O9" s="573"/>
      <c r="P9" s="573"/>
      <c r="Q9" s="573"/>
      <c r="R9" s="573"/>
      <c r="S9" s="573"/>
    </row>
    <row r="10" spans="1:25" ht="13.95" customHeight="1">
      <c r="A10" s="566"/>
      <c r="B10" s="986" t="s">
        <v>390</v>
      </c>
      <c r="C10" s="987"/>
      <c r="D10" s="987"/>
      <c r="E10" s="988"/>
      <c r="F10" s="992" t="s">
        <v>450</v>
      </c>
      <c r="G10" s="988"/>
      <c r="H10" s="992" t="s">
        <v>391</v>
      </c>
      <c r="I10" s="994"/>
      <c r="J10" s="995"/>
      <c r="K10" s="566"/>
      <c r="L10" s="566"/>
    </row>
    <row r="11" spans="1:25" ht="13.95" customHeight="1">
      <c r="A11" s="566"/>
      <c r="B11" s="989"/>
      <c r="C11" s="990"/>
      <c r="D11" s="990"/>
      <c r="E11" s="991"/>
      <c r="F11" s="718"/>
      <c r="G11" s="993"/>
      <c r="H11" s="996"/>
      <c r="I11" s="997"/>
      <c r="J11" s="998"/>
      <c r="K11" s="566"/>
      <c r="L11" s="566"/>
    </row>
    <row r="12" spans="1:25" ht="18" customHeight="1">
      <c r="A12" s="566"/>
      <c r="B12" s="1000" t="s">
        <v>392</v>
      </c>
      <c r="C12" s="1001"/>
      <c r="D12" s="1001"/>
      <c r="E12" s="1002"/>
      <c r="F12" s="577" t="s">
        <v>393</v>
      </c>
      <c r="G12" s="578" t="s">
        <v>394</v>
      </c>
      <c r="H12" s="999"/>
      <c r="I12" s="719"/>
      <c r="J12" s="993"/>
      <c r="K12" s="566"/>
      <c r="L12" s="566"/>
    </row>
    <row r="13" spans="1:25" ht="16.2" customHeight="1">
      <c r="A13" s="566"/>
      <c r="B13" s="1003" t="s">
        <v>395</v>
      </c>
      <c r="C13" s="1005" t="s">
        <v>396</v>
      </c>
      <c r="D13" s="1007" t="s">
        <v>397</v>
      </c>
      <c r="E13" s="1008"/>
      <c r="F13" s="579">
        <v>1000</v>
      </c>
      <c r="G13" s="580"/>
      <c r="H13" s="1009" t="s">
        <v>398</v>
      </c>
      <c r="I13" s="752"/>
      <c r="J13" s="1010"/>
      <c r="K13" s="566"/>
    </row>
    <row r="14" spans="1:25" ht="16.2" customHeight="1">
      <c r="A14" s="566"/>
      <c r="B14" s="974"/>
      <c r="C14" s="975"/>
      <c r="D14" s="1017" t="s">
        <v>399</v>
      </c>
      <c r="E14" s="581" t="s">
        <v>400</v>
      </c>
      <c r="F14" s="582"/>
      <c r="G14" s="583"/>
      <c r="H14" s="1011"/>
      <c r="I14" s="1012"/>
      <c r="J14" s="1013"/>
      <c r="K14" s="566"/>
    </row>
    <row r="15" spans="1:25" ht="16.2" customHeight="1">
      <c r="A15" s="566"/>
      <c r="B15" s="974"/>
      <c r="C15" s="975"/>
      <c r="D15" s="1017"/>
      <c r="E15" s="581" t="s">
        <v>401</v>
      </c>
      <c r="F15" s="582"/>
      <c r="G15" s="583"/>
      <c r="H15" s="1011"/>
      <c r="I15" s="1012"/>
      <c r="J15" s="1013"/>
      <c r="K15" s="566"/>
    </row>
    <row r="16" spans="1:25" ht="16.2" customHeight="1">
      <c r="A16" s="566"/>
      <c r="B16" s="974"/>
      <c r="C16" s="975"/>
      <c r="D16" s="1017"/>
      <c r="E16" s="581" t="s">
        <v>402</v>
      </c>
      <c r="F16" s="582"/>
      <c r="G16" s="583"/>
      <c r="H16" s="1011"/>
      <c r="I16" s="1012"/>
      <c r="J16" s="1013"/>
      <c r="K16" s="566"/>
    </row>
    <row r="17" spans="1:11" ht="16.2" customHeight="1">
      <c r="A17" s="566"/>
      <c r="B17" s="974"/>
      <c r="C17" s="975"/>
      <c r="D17" s="1018" t="s">
        <v>403</v>
      </c>
      <c r="E17" s="1019"/>
      <c r="F17" s="582"/>
      <c r="G17" s="583"/>
      <c r="H17" s="1011"/>
      <c r="I17" s="1012"/>
      <c r="J17" s="1013"/>
      <c r="K17" s="566"/>
    </row>
    <row r="18" spans="1:11" ht="25.2" customHeight="1">
      <c r="A18" s="566"/>
      <c r="B18" s="974"/>
      <c r="C18" s="975"/>
      <c r="D18" s="1020" t="s">
        <v>404</v>
      </c>
      <c r="E18" s="1021"/>
      <c r="F18" s="582"/>
      <c r="G18" s="583"/>
      <c r="H18" s="1011"/>
      <c r="I18" s="1012"/>
      <c r="J18" s="1013"/>
      <c r="K18" s="566"/>
    </row>
    <row r="19" spans="1:11" ht="25.2" customHeight="1">
      <c r="A19" s="566"/>
      <c r="B19" s="974"/>
      <c r="C19" s="975"/>
      <c r="D19" s="1017" t="s">
        <v>424</v>
      </c>
      <c r="E19" s="1022"/>
      <c r="F19" s="582"/>
      <c r="G19" s="583"/>
      <c r="H19" s="1011"/>
      <c r="I19" s="1012"/>
      <c r="J19" s="1013"/>
      <c r="K19" s="566"/>
    </row>
    <row r="20" spans="1:11" ht="15.9" customHeight="1">
      <c r="A20" s="566"/>
      <c r="B20" s="1004"/>
      <c r="C20" s="1006"/>
      <c r="D20" s="1023" t="s">
        <v>405</v>
      </c>
      <c r="E20" s="1024"/>
      <c r="F20" s="584"/>
      <c r="G20" s="585"/>
      <c r="H20" s="1014"/>
      <c r="I20" s="1015"/>
      <c r="J20" s="1016"/>
      <c r="K20" s="566"/>
    </row>
    <row r="21" spans="1:11" ht="16.2" customHeight="1">
      <c r="A21" s="566"/>
      <c r="B21" s="1003" t="s">
        <v>406</v>
      </c>
      <c r="C21" s="1005" t="s">
        <v>396</v>
      </c>
      <c r="D21" s="1007" t="s">
        <v>397</v>
      </c>
      <c r="E21" s="1008"/>
      <c r="F21" s="579">
        <v>50</v>
      </c>
      <c r="G21" s="580"/>
      <c r="H21" s="1009" t="s">
        <v>407</v>
      </c>
      <c r="I21" s="752"/>
      <c r="J21" s="1010"/>
      <c r="K21" s="566"/>
    </row>
    <row r="22" spans="1:11" ht="16.2" customHeight="1">
      <c r="A22" s="566"/>
      <c r="B22" s="974"/>
      <c r="C22" s="975"/>
      <c r="D22" s="1017" t="s">
        <v>399</v>
      </c>
      <c r="E22" s="581" t="s">
        <v>400</v>
      </c>
      <c r="F22" s="582"/>
      <c r="G22" s="583"/>
      <c r="H22" s="1011"/>
      <c r="I22" s="1012"/>
      <c r="J22" s="1013"/>
      <c r="K22" s="566"/>
    </row>
    <row r="23" spans="1:11" ht="16.2" customHeight="1">
      <c r="A23" s="566"/>
      <c r="B23" s="974"/>
      <c r="C23" s="975"/>
      <c r="D23" s="1017"/>
      <c r="E23" s="581" t="s">
        <v>401</v>
      </c>
      <c r="F23" s="582"/>
      <c r="G23" s="583"/>
      <c r="H23" s="1011"/>
      <c r="I23" s="1012"/>
      <c r="J23" s="1013"/>
      <c r="K23" s="566"/>
    </row>
    <row r="24" spans="1:11" ht="16.2" customHeight="1">
      <c r="A24" s="566"/>
      <c r="B24" s="974"/>
      <c r="C24" s="975"/>
      <c r="D24" s="1017"/>
      <c r="E24" s="581" t="s">
        <v>402</v>
      </c>
      <c r="F24" s="582"/>
      <c r="G24" s="583"/>
      <c r="H24" s="1011"/>
      <c r="I24" s="1012"/>
      <c r="J24" s="1013"/>
      <c r="K24" s="566"/>
    </row>
    <row r="25" spans="1:11" ht="16.2" customHeight="1">
      <c r="A25" s="566"/>
      <c r="B25" s="974"/>
      <c r="C25" s="975"/>
      <c r="D25" s="1018" t="s">
        <v>403</v>
      </c>
      <c r="E25" s="1019"/>
      <c r="F25" s="582"/>
      <c r="G25" s="583"/>
      <c r="H25" s="1011"/>
      <c r="I25" s="1012"/>
      <c r="J25" s="1013"/>
      <c r="K25" s="566"/>
    </row>
    <row r="26" spans="1:11" ht="25.2" customHeight="1">
      <c r="A26" s="566"/>
      <c r="B26" s="974"/>
      <c r="C26" s="975"/>
      <c r="D26" s="1020" t="s">
        <v>404</v>
      </c>
      <c r="E26" s="1021"/>
      <c r="F26" s="582"/>
      <c r="G26" s="583"/>
      <c r="H26" s="1011"/>
      <c r="I26" s="1012"/>
      <c r="J26" s="1013"/>
      <c r="K26" s="566"/>
    </row>
    <row r="27" spans="1:11" ht="25.2" customHeight="1">
      <c r="A27" s="566"/>
      <c r="B27" s="974"/>
      <c r="C27" s="975"/>
      <c r="D27" s="1017" t="s">
        <v>424</v>
      </c>
      <c r="E27" s="1022"/>
      <c r="F27" s="582"/>
      <c r="G27" s="583"/>
      <c r="H27" s="1011"/>
      <c r="I27" s="1012"/>
      <c r="J27" s="1013"/>
      <c r="K27" s="566"/>
    </row>
    <row r="28" spans="1:11" ht="15.9" customHeight="1">
      <c r="A28" s="566"/>
      <c r="B28" s="1004"/>
      <c r="C28" s="1006"/>
      <c r="D28" s="1023" t="s">
        <v>405</v>
      </c>
      <c r="E28" s="1024"/>
      <c r="F28" s="584"/>
      <c r="G28" s="585"/>
      <c r="H28" s="1014"/>
      <c r="I28" s="1015"/>
      <c r="J28" s="1016"/>
      <c r="K28" s="566"/>
    </row>
    <row r="29" spans="1:11" ht="16.2" customHeight="1">
      <c r="A29" s="566"/>
      <c r="B29" s="1003" t="s">
        <v>408</v>
      </c>
      <c r="C29" s="1005" t="s">
        <v>396</v>
      </c>
      <c r="D29" s="1007" t="s">
        <v>397</v>
      </c>
      <c r="E29" s="1008"/>
      <c r="F29" s="579" t="s">
        <v>423</v>
      </c>
      <c r="G29" s="580"/>
      <c r="H29" s="1009" t="s">
        <v>409</v>
      </c>
      <c r="I29" s="752"/>
      <c r="J29" s="1010"/>
      <c r="K29" s="566"/>
    </row>
    <row r="30" spans="1:11" ht="16.2" customHeight="1">
      <c r="A30" s="566"/>
      <c r="B30" s="974"/>
      <c r="C30" s="975"/>
      <c r="D30" s="1017" t="s">
        <v>399</v>
      </c>
      <c r="E30" s="581" t="s">
        <v>400</v>
      </c>
      <c r="F30" s="582"/>
      <c r="G30" s="583"/>
      <c r="H30" s="1011"/>
      <c r="I30" s="1012"/>
      <c r="J30" s="1013"/>
      <c r="K30" s="566"/>
    </row>
    <row r="31" spans="1:11" ht="16.2" customHeight="1">
      <c r="A31" s="566"/>
      <c r="B31" s="974"/>
      <c r="C31" s="975"/>
      <c r="D31" s="1017"/>
      <c r="E31" s="581" t="s">
        <v>401</v>
      </c>
      <c r="F31" s="582"/>
      <c r="G31" s="583"/>
      <c r="H31" s="1011"/>
      <c r="I31" s="1012"/>
      <c r="J31" s="1013"/>
      <c r="K31" s="566"/>
    </row>
    <row r="32" spans="1:11" ht="16.2" customHeight="1">
      <c r="A32" s="566"/>
      <c r="B32" s="974"/>
      <c r="C32" s="975"/>
      <c r="D32" s="1017"/>
      <c r="E32" s="581" t="s">
        <v>402</v>
      </c>
      <c r="F32" s="582"/>
      <c r="G32" s="583"/>
      <c r="H32" s="1011"/>
      <c r="I32" s="1012"/>
      <c r="J32" s="1013"/>
      <c r="K32" s="566"/>
    </row>
    <row r="33" spans="1:11" ht="16.2" customHeight="1">
      <c r="A33" s="566"/>
      <c r="B33" s="974"/>
      <c r="C33" s="975"/>
      <c r="D33" s="1018" t="s">
        <v>403</v>
      </c>
      <c r="E33" s="1019"/>
      <c r="F33" s="582"/>
      <c r="G33" s="583"/>
      <c r="H33" s="1011"/>
      <c r="I33" s="1012"/>
      <c r="J33" s="1013"/>
      <c r="K33" s="566"/>
    </row>
    <row r="34" spans="1:11" ht="25.2" customHeight="1">
      <c r="A34" s="566"/>
      <c r="B34" s="974"/>
      <c r="C34" s="975"/>
      <c r="D34" s="1020" t="s">
        <v>404</v>
      </c>
      <c r="E34" s="1021"/>
      <c r="F34" s="582"/>
      <c r="G34" s="583"/>
      <c r="H34" s="1011"/>
      <c r="I34" s="1012"/>
      <c r="J34" s="1013"/>
      <c r="K34" s="566"/>
    </row>
    <row r="35" spans="1:11" ht="25.2" customHeight="1">
      <c r="A35" s="566"/>
      <c r="B35" s="974"/>
      <c r="C35" s="975"/>
      <c r="D35" s="1017" t="s">
        <v>424</v>
      </c>
      <c r="E35" s="1022"/>
      <c r="F35" s="582"/>
      <c r="G35" s="583"/>
      <c r="H35" s="1011"/>
      <c r="I35" s="1012"/>
      <c r="J35" s="1013"/>
      <c r="K35" s="566"/>
    </row>
    <row r="36" spans="1:11" ht="15.9" customHeight="1">
      <c r="A36" s="566"/>
      <c r="B36" s="1004"/>
      <c r="C36" s="1006"/>
      <c r="D36" s="1023" t="s">
        <v>405</v>
      </c>
      <c r="E36" s="1024"/>
      <c r="F36" s="584"/>
      <c r="G36" s="585"/>
      <c r="H36" s="1014"/>
      <c r="I36" s="1015"/>
      <c r="J36" s="1016"/>
      <c r="K36" s="566"/>
    </row>
    <row r="37" spans="1:11" ht="16.2" customHeight="1">
      <c r="A37" s="566"/>
      <c r="B37" s="1003" t="s">
        <v>410</v>
      </c>
      <c r="C37" s="1005" t="s">
        <v>396</v>
      </c>
      <c r="D37" s="1007" t="s">
        <v>397</v>
      </c>
      <c r="E37" s="1008"/>
      <c r="F37" s="579">
        <v>20</v>
      </c>
      <c r="G37" s="580">
        <v>0</v>
      </c>
      <c r="H37" s="1009" t="s">
        <v>411</v>
      </c>
      <c r="I37" s="752"/>
      <c r="J37" s="1010"/>
      <c r="K37" s="566"/>
    </row>
    <row r="38" spans="1:11" ht="16.2" customHeight="1">
      <c r="A38" s="566"/>
      <c r="B38" s="974"/>
      <c r="C38" s="975"/>
      <c r="D38" s="1017" t="s">
        <v>399</v>
      </c>
      <c r="E38" s="581" t="s">
        <v>400</v>
      </c>
      <c r="F38" s="582"/>
      <c r="G38" s="583">
        <v>0</v>
      </c>
      <c r="H38" s="1011"/>
      <c r="I38" s="1012"/>
      <c r="J38" s="1013"/>
      <c r="K38" s="566"/>
    </row>
    <row r="39" spans="1:11" ht="16.2" customHeight="1">
      <c r="A39" s="566"/>
      <c r="B39" s="974"/>
      <c r="C39" s="975"/>
      <c r="D39" s="1017"/>
      <c r="E39" s="581" t="s">
        <v>401</v>
      </c>
      <c r="F39" s="582"/>
      <c r="G39" s="583">
        <v>0</v>
      </c>
      <c r="H39" s="1011"/>
      <c r="I39" s="1012"/>
      <c r="J39" s="1013"/>
      <c r="K39" s="566"/>
    </row>
    <row r="40" spans="1:11" ht="16.2" customHeight="1">
      <c r="A40" s="566"/>
      <c r="B40" s="974"/>
      <c r="C40" s="975"/>
      <c r="D40" s="1017"/>
      <c r="E40" s="581" t="s">
        <v>402</v>
      </c>
      <c r="F40" s="582"/>
      <c r="G40" s="583">
        <v>0</v>
      </c>
      <c r="H40" s="1011"/>
      <c r="I40" s="1012"/>
      <c r="J40" s="1013"/>
      <c r="K40" s="566"/>
    </row>
    <row r="41" spans="1:11" ht="16.2" customHeight="1">
      <c r="A41" s="566"/>
      <c r="B41" s="974"/>
      <c r="C41" s="975"/>
      <c r="D41" s="1018" t="s">
        <v>403</v>
      </c>
      <c r="E41" s="1019"/>
      <c r="F41" s="582"/>
      <c r="G41" s="583">
        <v>0</v>
      </c>
      <c r="H41" s="1011"/>
      <c r="I41" s="1012"/>
      <c r="J41" s="1013"/>
      <c r="K41" s="566"/>
    </row>
    <row r="42" spans="1:11" ht="25.2" customHeight="1">
      <c r="A42" s="566"/>
      <c r="B42" s="974"/>
      <c r="C42" s="975"/>
      <c r="D42" s="1020" t="s">
        <v>404</v>
      </c>
      <c r="E42" s="1021"/>
      <c r="F42" s="582"/>
      <c r="G42" s="583">
        <v>0</v>
      </c>
      <c r="H42" s="1011"/>
      <c r="I42" s="1012"/>
      <c r="J42" s="1013"/>
      <c r="K42" s="566"/>
    </row>
    <row r="43" spans="1:11" ht="25.2" customHeight="1">
      <c r="A43" s="566"/>
      <c r="B43" s="974"/>
      <c r="C43" s="975"/>
      <c r="D43" s="1017" t="s">
        <v>424</v>
      </c>
      <c r="E43" s="1022"/>
      <c r="F43" s="582"/>
      <c r="G43" s="583">
        <v>0</v>
      </c>
      <c r="H43" s="1011"/>
      <c r="I43" s="1012"/>
      <c r="J43" s="1013"/>
      <c r="K43" s="566"/>
    </row>
    <row r="44" spans="1:11" ht="15.9" customHeight="1">
      <c r="A44" s="566"/>
      <c r="B44" s="1004"/>
      <c r="C44" s="1006"/>
      <c r="D44" s="1023" t="s">
        <v>405</v>
      </c>
      <c r="E44" s="1024"/>
      <c r="F44" s="584"/>
      <c r="G44" s="585">
        <v>0</v>
      </c>
      <c r="H44" s="1014"/>
      <c r="I44" s="1015"/>
      <c r="J44" s="1016"/>
      <c r="K44" s="566"/>
    </row>
    <row r="45" spans="1:11">
      <c r="A45" s="566"/>
      <c r="B45" s="1000" t="s">
        <v>412</v>
      </c>
      <c r="C45" s="1001"/>
      <c r="D45" s="1001"/>
      <c r="E45" s="1002"/>
      <c r="F45" s="586">
        <v>160</v>
      </c>
      <c r="G45" s="587"/>
      <c r="H45" s="1031"/>
      <c r="I45" s="1032"/>
      <c r="J45" s="1033"/>
      <c r="K45" s="566"/>
    </row>
    <row r="46" spans="1:11" ht="13.8" thickBot="1">
      <c r="A46" s="566"/>
      <c r="B46" s="1034" t="s">
        <v>413</v>
      </c>
      <c r="C46" s="1035"/>
      <c r="D46" s="1035"/>
      <c r="E46" s="1036"/>
      <c r="F46" s="588">
        <v>125</v>
      </c>
      <c r="G46" s="589"/>
      <c r="H46" s="1037"/>
      <c r="I46" s="1038"/>
      <c r="J46" s="1039"/>
      <c r="K46" s="566"/>
    </row>
    <row r="47" spans="1:11" ht="69.900000000000006" customHeight="1" thickBot="1">
      <c r="A47" s="566"/>
      <c r="B47" s="1040" t="s">
        <v>425</v>
      </c>
      <c r="C47" s="1041"/>
      <c r="D47" s="1041"/>
      <c r="E47" s="1041"/>
      <c r="F47" s="1042"/>
      <c r="G47" s="1042"/>
      <c r="H47" s="1042"/>
      <c r="I47" s="1042"/>
      <c r="J47" s="590" t="s">
        <v>414</v>
      </c>
      <c r="K47" s="566"/>
    </row>
    <row r="48" spans="1:11" ht="16.5" customHeight="1" thickBot="1">
      <c r="A48" s="566"/>
      <c r="B48" s="591" t="s">
        <v>415</v>
      </c>
      <c r="C48" s="592"/>
      <c r="D48" s="592"/>
      <c r="E48" s="592"/>
      <c r="F48" s="592"/>
      <c r="G48" s="592"/>
      <c r="H48" s="592"/>
      <c r="I48" s="592"/>
      <c r="J48" s="593" t="s">
        <v>418</v>
      </c>
      <c r="K48" s="566"/>
    </row>
    <row r="49" spans="1:11">
      <c r="A49" s="566"/>
      <c r="B49" s="566"/>
      <c r="C49" s="566"/>
      <c r="D49" s="594" t="s">
        <v>416</v>
      </c>
      <c r="E49" s="595"/>
      <c r="F49" s="595"/>
      <c r="G49" s="595"/>
      <c r="H49" s="595"/>
      <c r="I49" s="605"/>
      <c r="J49" s="592"/>
      <c r="K49" s="566"/>
    </row>
    <row r="50" spans="1:11" ht="18" customHeight="1">
      <c r="A50" s="566"/>
      <c r="B50" s="566"/>
      <c r="C50" s="566"/>
      <c r="D50" s="1025" t="s">
        <v>417</v>
      </c>
      <c r="E50" s="1026"/>
      <c r="F50" s="1026"/>
      <c r="G50" s="1026"/>
      <c r="H50" s="1026"/>
      <c r="I50" s="1027"/>
      <c r="J50" s="592"/>
      <c r="K50" s="566"/>
    </row>
    <row r="51" spans="1:11" ht="14.25" customHeight="1" thickBot="1">
      <c r="A51" s="566"/>
      <c r="B51" s="566"/>
      <c r="C51" s="566"/>
      <c r="D51" s="1028"/>
      <c r="E51" s="1029"/>
      <c r="F51" s="1029"/>
      <c r="G51" s="1029"/>
      <c r="H51" s="1029"/>
      <c r="I51" s="1030"/>
      <c r="J51" s="592"/>
      <c r="K51" s="566"/>
    </row>
    <row r="52" spans="1:11">
      <c r="B52" s="596"/>
      <c r="C52" s="596"/>
      <c r="D52" s="596"/>
      <c r="E52" s="596"/>
      <c r="F52" s="596"/>
      <c r="G52" s="596"/>
      <c r="H52" s="596"/>
      <c r="I52" s="596"/>
      <c r="J52" s="597"/>
    </row>
    <row r="53" spans="1:11">
      <c r="B53" s="597"/>
      <c r="C53" s="597"/>
      <c r="D53" s="597"/>
      <c r="E53" s="597"/>
      <c r="F53" s="597"/>
      <c r="G53" s="597"/>
      <c r="H53" s="597"/>
      <c r="I53" s="597"/>
      <c r="J53" s="597"/>
    </row>
    <row r="54" spans="1:11">
      <c r="B54" s="597"/>
      <c r="C54" s="597"/>
      <c r="D54" s="597"/>
      <c r="E54" s="597"/>
      <c r="F54" s="597"/>
      <c r="G54" s="597"/>
      <c r="H54" s="597"/>
      <c r="I54" s="597"/>
      <c r="J54" s="597"/>
    </row>
    <row r="55" spans="1:11">
      <c r="B55" s="597"/>
      <c r="C55" s="597"/>
      <c r="D55" s="597"/>
      <c r="E55" s="597"/>
      <c r="F55" s="597"/>
      <c r="G55" s="597"/>
      <c r="H55" s="597"/>
      <c r="I55" s="597"/>
      <c r="J55" s="597"/>
    </row>
    <row r="56" spans="1:11">
      <c r="B56" s="597"/>
      <c r="C56" s="597"/>
      <c r="D56" s="597"/>
      <c r="E56" s="597"/>
      <c r="F56" s="597"/>
      <c r="G56" s="597"/>
      <c r="H56" s="597"/>
      <c r="I56" s="597"/>
      <c r="J56" s="597"/>
    </row>
    <row r="57" spans="1:11">
      <c r="B57" s="597"/>
      <c r="C57" s="597"/>
      <c r="D57" s="597"/>
      <c r="E57" s="597"/>
      <c r="F57" s="597"/>
      <c r="G57" s="597"/>
      <c r="H57" s="597"/>
      <c r="I57" s="597"/>
      <c r="J57" s="597"/>
    </row>
    <row r="58" spans="1:11">
      <c r="B58" s="597"/>
      <c r="C58" s="597"/>
      <c r="D58" s="597"/>
      <c r="E58" s="597"/>
      <c r="F58" s="597"/>
      <c r="G58" s="597"/>
      <c r="H58" s="597"/>
      <c r="I58" s="597"/>
      <c r="J58" s="597"/>
    </row>
    <row r="59" spans="1:11">
      <c r="B59" s="597"/>
      <c r="C59" s="597"/>
      <c r="D59" s="597"/>
      <c r="E59" s="597"/>
      <c r="F59" s="597"/>
      <c r="G59" s="597"/>
      <c r="H59" s="597"/>
      <c r="I59" s="597"/>
      <c r="J59" s="597"/>
    </row>
    <row r="60" spans="1:11">
      <c r="B60" s="597"/>
      <c r="C60" s="597"/>
      <c r="D60" s="597"/>
      <c r="E60" s="597"/>
      <c r="F60" s="597"/>
      <c r="G60" s="597"/>
      <c r="H60" s="597"/>
      <c r="I60" s="597"/>
      <c r="J60" s="597"/>
    </row>
    <row r="61" spans="1:11">
      <c r="B61" s="597"/>
      <c r="C61" s="597"/>
      <c r="D61" s="597"/>
      <c r="E61" s="597"/>
      <c r="F61" s="597"/>
      <c r="G61" s="597"/>
      <c r="H61" s="597"/>
      <c r="I61" s="597"/>
      <c r="J61" s="597"/>
    </row>
    <row r="62" spans="1:11">
      <c r="B62" s="597"/>
      <c r="C62" s="597"/>
      <c r="D62" s="597"/>
      <c r="E62" s="597"/>
      <c r="F62" s="597"/>
      <c r="G62" s="597"/>
      <c r="H62" s="597"/>
      <c r="I62" s="597"/>
      <c r="J62" s="597"/>
    </row>
    <row r="63" spans="1:11">
      <c r="B63" s="597"/>
      <c r="C63" s="597"/>
      <c r="D63" s="597"/>
      <c r="E63" s="597"/>
      <c r="F63" s="597"/>
      <c r="G63" s="597"/>
      <c r="H63" s="597"/>
      <c r="I63" s="597"/>
      <c r="J63" s="597"/>
    </row>
    <row r="64" spans="1:11">
      <c r="B64" s="597"/>
      <c r="C64" s="597"/>
      <c r="D64" s="597"/>
      <c r="E64" s="597"/>
      <c r="F64" s="597"/>
      <c r="G64" s="597"/>
      <c r="H64" s="597"/>
      <c r="I64" s="597"/>
      <c r="J64" s="597"/>
    </row>
    <row r="65" spans="2:10">
      <c r="B65" s="597"/>
      <c r="C65" s="597"/>
      <c r="D65" s="597"/>
      <c r="E65" s="597"/>
      <c r="F65" s="597"/>
      <c r="G65" s="597"/>
      <c r="H65" s="597"/>
      <c r="I65" s="597"/>
      <c r="J65" s="597"/>
    </row>
    <row r="66" spans="2:10">
      <c r="B66" s="597"/>
      <c r="C66" s="597"/>
      <c r="D66" s="597"/>
      <c r="E66" s="597"/>
      <c r="F66" s="597"/>
      <c r="G66" s="597"/>
      <c r="H66" s="597"/>
      <c r="I66" s="597"/>
      <c r="J66" s="597"/>
    </row>
    <row r="67" spans="2:10">
      <c r="B67" s="597"/>
      <c r="C67" s="597"/>
      <c r="D67" s="597"/>
      <c r="E67" s="597"/>
      <c r="F67" s="597"/>
      <c r="G67" s="597"/>
      <c r="H67" s="597"/>
      <c r="I67" s="597"/>
      <c r="J67" s="597"/>
    </row>
    <row r="68" spans="2:10">
      <c r="B68" s="597"/>
      <c r="C68" s="597"/>
      <c r="D68" s="597"/>
      <c r="E68" s="597"/>
      <c r="F68" s="597"/>
      <c r="G68" s="597"/>
      <c r="H68" s="597"/>
      <c r="I68" s="597"/>
      <c r="J68" s="597"/>
    </row>
    <row r="69" spans="2:10">
      <c r="B69" s="597"/>
      <c r="C69" s="597"/>
      <c r="D69" s="597"/>
      <c r="E69" s="597"/>
      <c r="F69" s="597"/>
      <c r="G69" s="597"/>
      <c r="H69" s="597"/>
      <c r="I69" s="597"/>
      <c r="J69" s="597"/>
    </row>
    <row r="70" spans="2:10">
      <c r="B70" s="597"/>
      <c r="C70" s="597"/>
      <c r="D70" s="597"/>
      <c r="E70" s="597"/>
      <c r="F70" s="597"/>
      <c r="G70" s="597"/>
      <c r="H70" s="597"/>
      <c r="I70" s="597"/>
      <c r="J70" s="597"/>
    </row>
    <row r="71" spans="2:10">
      <c r="B71" s="598"/>
      <c r="C71" s="598"/>
      <c r="D71" s="598"/>
      <c r="E71" s="598"/>
      <c r="F71" s="598"/>
      <c r="G71" s="598"/>
      <c r="H71" s="598"/>
      <c r="I71" s="598"/>
      <c r="J71" s="598"/>
    </row>
    <row r="72" spans="2:10">
      <c r="B72" s="598"/>
      <c r="C72" s="598"/>
      <c r="D72" s="598"/>
      <c r="E72" s="598"/>
      <c r="F72" s="598"/>
      <c r="G72" s="598"/>
      <c r="H72" s="598"/>
      <c r="I72" s="598"/>
      <c r="J72" s="598"/>
    </row>
    <row r="73" spans="2:10">
      <c r="B73" s="598"/>
      <c r="C73" s="598"/>
      <c r="D73" s="598"/>
      <c r="E73" s="598"/>
      <c r="F73" s="598"/>
      <c r="G73" s="598"/>
      <c r="H73" s="598"/>
      <c r="I73" s="598"/>
      <c r="J73" s="598"/>
    </row>
    <row r="74" spans="2:10">
      <c r="B74" s="598"/>
      <c r="C74" s="598"/>
      <c r="D74" s="598"/>
      <c r="E74" s="598"/>
      <c r="F74" s="598"/>
      <c r="G74" s="598"/>
      <c r="H74" s="598"/>
      <c r="I74" s="598"/>
      <c r="J74" s="598"/>
    </row>
    <row r="75" spans="2:10">
      <c r="B75" s="598"/>
      <c r="C75" s="598"/>
      <c r="D75" s="598"/>
      <c r="E75" s="598"/>
      <c r="F75" s="598"/>
      <c r="G75" s="598"/>
      <c r="H75" s="598"/>
      <c r="I75" s="598"/>
      <c r="J75" s="598"/>
    </row>
    <row r="76" spans="2:10">
      <c r="B76" s="598"/>
      <c r="C76" s="598"/>
      <c r="D76" s="598"/>
      <c r="E76" s="598"/>
      <c r="F76" s="598"/>
      <c r="G76" s="598"/>
      <c r="H76" s="598"/>
      <c r="I76" s="598"/>
      <c r="J76" s="598"/>
    </row>
    <row r="77" spans="2:10">
      <c r="B77" s="598"/>
      <c r="C77" s="598"/>
      <c r="D77" s="598"/>
      <c r="E77" s="598"/>
      <c r="F77" s="598"/>
      <c r="G77" s="598"/>
      <c r="H77" s="598"/>
      <c r="I77" s="598"/>
      <c r="J77" s="598"/>
    </row>
    <row r="78" spans="2:10">
      <c r="B78" s="598"/>
      <c r="C78" s="598"/>
      <c r="D78" s="598"/>
      <c r="E78" s="598"/>
      <c r="F78" s="598"/>
      <c r="G78" s="598"/>
      <c r="H78" s="598"/>
      <c r="I78" s="598"/>
      <c r="J78" s="598"/>
    </row>
    <row r="79" spans="2:10">
      <c r="B79" s="598"/>
      <c r="C79" s="598"/>
      <c r="D79" s="598"/>
      <c r="E79" s="598"/>
      <c r="F79" s="598"/>
      <c r="G79" s="598"/>
      <c r="H79" s="598"/>
      <c r="I79" s="598"/>
      <c r="J79" s="598"/>
    </row>
    <row r="80" spans="2:10">
      <c r="B80" s="598"/>
      <c r="C80" s="598"/>
      <c r="D80" s="598"/>
      <c r="E80" s="598"/>
      <c r="F80" s="598"/>
      <c r="G80" s="598"/>
      <c r="H80" s="598"/>
      <c r="I80" s="598"/>
      <c r="J80" s="598"/>
    </row>
    <row r="81" spans="2:10">
      <c r="B81" s="598"/>
      <c r="C81" s="598"/>
      <c r="D81" s="598"/>
      <c r="E81" s="598"/>
      <c r="F81" s="598"/>
      <c r="G81" s="598"/>
      <c r="H81" s="598"/>
      <c r="I81" s="598"/>
      <c r="J81" s="598"/>
    </row>
    <row r="82" spans="2:10">
      <c r="B82" s="598"/>
      <c r="C82" s="598"/>
      <c r="D82" s="598"/>
      <c r="E82" s="598"/>
      <c r="F82" s="598"/>
      <c r="G82" s="598"/>
      <c r="H82" s="598"/>
      <c r="I82" s="598"/>
      <c r="J82" s="598"/>
    </row>
    <row r="83" spans="2:10">
      <c r="B83" s="598"/>
      <c r="C83" s="598"/>
      <c r="D83" s="598"/>
      <c r="E83" s="598"/>
      <c r="F83" s="598"/>
      <c r="G83" s="598"/>
      <c r="H83" s="598"/>
      <c r="I83" s="598"/>
      <c r="J83" s="598"/>
    </row>
    <row r="84" spans="2:10">
      <c r="B84" s="598"/>
      <c r="C84" s="598"/>
      <c r="D84" s="598"/>
      <c r="E84" s="598"/>
      <c r="F84" s="598"/>
      <c r="G84" s="598"/>
      <c r="H84" s="598"/>
      <c r="I84" s="598"/>
      <c r="J84" s="598"/>
    </row>
    <row r="85" spans="2:10">
      <c r="B85" s="598"/>
      <c r="C85" s="598"/>
      <c r="D85" s="598"/>
      <c r="E85" s="598"/>
      <c r="F85" s="598"/>
      <c r="G85" s="598"/>
      <c r="H85" s="598"/>
      <c r="I85" s="598"/>
      <c r="J85" s="598"/>
    </row>
    <row r="86" spans="2:10">
      <c r="B86" s="598"/>
      <c r="C86" s="598"/>
      <c r="D86" s="598"/>
      <c r="E86" s="598"/>
      <c r="F86" s="598"/>
      <c r="G86" s="598"/>
      <c r="H86" s="598"/>
      <c r="I86" s="598"/>
      <c r="J86" s="598"/>
    </row>
    <row r="87" spans="2:10">
      <c r="B87" s="598"/>
      <c r="C87" s="598"/>
      <c r="D87" s="598"/>
      <c r="E87" s="598"/>
      <c r="F87" s="598"/>
      <c r="G87" s="598"/>
      <c r="H87" s="598"/>
      <c r="I87" s="598"/>
      <c r="J87" s="598"/>
    </row>
    <row r="88" spans="2:10">
      <c r="B88" s="598"/>
      <c r="C88" s="598"/>
      <c r="D88" s="598"/>
      <c r="E88" s="598"/>
      <c r="F88" s="598"/>
      <c r="G88" s="598"/>
      <c r="H88" s="598"/>
      <c r="I88" s="598"/>
      <c r="J88" s="598"/>
    </row>
    <row r="89" spans="2:10">
      <c r="B89" s="598"/>
      <c r="C89" s="598"/>
      <c r="D89" s="598"/>
      <c r="E89" s="598"/>
      <c r="F89" s="598"/>
      <c r="G89" s="598"/>
      <c r="H89" s="598"/>
      <c r="I89" s="598"/>
      <c r="J89" s="598"/>
    </row>
    <row r="90" spans="2:10">
      <c r="B90" s="598"/>
      <c r="C90" s="598"/>
      <c r="D90" s="598"/>
      <c r="E90" s="598"/>
      <c r="F90" s="598"/>
      <c r="G90" s="598"/>
      <c r="H90" s="598"/>
      <c r="I90" s="598"/>
      <c r="J90" s="598"/>
    </row>
    <row r="91" spans="2:10">
      <c r="B91" s="598"/>
      <c r="C91" s="598"/>
      <c r="D91" s="598"/>
      <c r="E91" s="598"/>
      <c r="F91" s="598"/>
      <c r="G91" s="598"/>
      <c r="H91" s="598"/>
      <c r="I91" s="598"/>
      <c r="J91" s="598"/>
    </row>
    <row r="92" spans="2:10">
      <c r="B92" s="598"/>
      <c r="C92" s="598"/>
      <c r="D92" s="598"/>
      <c r="E92" s="598"/>
      <c r="F92" s="598"/>
      <c r="G92" s="598"/>
      <c r="H92" s="598"/>
      <c r="I92" s="598"/>
      <c r="J92" s="598"/>
    </row>
    <row r="93" spans="2:10">
      <c r="B93" s="598"/>
      <c r="C93" s="598"/>
      <c r="D93" s="598"/>
      <c r="E93" s="598"/>
      <c r="F93" s="598"/>
      <c r="G93" s="598"/>
      <c r="H93" s="598"/>
      <c r="I93" s="598"/>
      <c r="J93" s="598"/>
    </row>
    <row r="94" spans="2:10">
      <c r="B94" s="598"/>
      <c r="C94" s="598"/>
      <c r="D94" s="598"/>
      <c r="E94" s="598"/>
      <c r="F94" s="598"/>
      <c r="G94" s="598"/>
      <c r="H94" s="598"/>
      <c r="I94" s="598"/>
      <c r="J94" s="598"/>
    </row>
    <row r="95" spans="2:10">
      <c r="B95" s="598"/>
      <c r="C95" s="598"/>
      <c r="D95" s="598"/>
      <c r="E95" s="598"/>
      <c r="F95" s="598"/>
      <c r="G95" s="598"/>
      <c r="H95" s="598"/>
      <c r="I95" s="598"/>
      <c r="J95" s="598"/>
    </row>
    <row r="96" spans="2:10">
      <c r="B96" s="598"/>
      <c r="C96" s="598"/>
      <c r="D96" s="598"/>
      <c r="E96" s="598"/>
      <c r="F96" s="598"/>
      <c r="G96" s="598"/>
      <c r="H96" s="598"/>
      <c r="I96" s="598"/>
      <c r="J96" s="598"/>
    </row>
    <row r="97" spans="2:10">
      <c r="B97" s="598"/>
      <c r="C97" s="598"/>
      <c r="D97" s="598"/>
      <c r="E97" s="598"/>
      <c r="F97" s="598"/>
      <c r="G97" s="598"/>
      <c r="H97" s="598"/>
      <c r="I97" s="598"/>
      <c r="J97" s="598"/>
    </row>
    <row r="98" spans="2:10">
      <c r="B98" s="598"/>
      <c r="C98" s="598"/>
      <c r="D98" s="598"/>
      <c r="E98" s="598"/>
      <c r="F98" s="598"/>
      <c r="G98" s="598"/>
      <c r="H98" s="598"/>
      <c r="I98" s="598"/>
      <c r="J98" s="598"/>
    </row>
    <row r="99" spans="2:10">
      <c r="B99" s="598"/>
      <c r="C99" s="598"/>
      <c r="D99" s="598"/>
      <c r="E99" s="598"/>
      <c r="F99" s="598"/>
      <c r="G99" s="598"/>
      <c r="H99" s="598"/>
      <c r="I99" s="598"/>
      <c r="J99" s="598"/>
    </row>
    <row r="100" spans="2:10">
      <c r="B100" s="598"/>
      <c r="C100" s="598"/>
      <c r="D100" s="598"/>
      <c r="E100" s="598"/>
      <c r="F100" s="598"/>
      <c r="G100" s="598"/>
      <c r="H100" s="598"/>
      <c r="I100" s="598"/>
      <c r="J100" s="598"/>
    </row>
    <row r="101" spans="2:10">
      <c r="B101" s="598"/>
      <c r="C101" s="598"/>
      <c r="D101" s="598"/>
      <c r="E101" s="598"/>
      <c r="F101" s="598"/>
      <c r="G101" s="598"/>
      <c r="H101" s="598"/>
      <c r="I101" s="598"/>
      <c r="J101" s="598"/>
    </row>
    <row r="102" spans="2:10">
      <c r="B102" s="598"/>
      <c r="C102" s="598"/>
      <c r="D102" s="598"/>
      <c r="E102" s="598"/>
      <c r="F102" s="598"/>
      <c r="G102" s="598"/>
      <c r="H102" s="598"/>
      <c r="I102" s="598"/>
      <c r="J102" s="598"/>
    </row>
    <row r="103" spans="2:10">
      <c r="B103" s="598"/>
      <c r="C103" s="598"/>
      <c r="D103" s="598"/>
      <c r="E103" s="598"/>
      <c r="F103" s="598"/>
      <c r="G103" s="598"/>
      <c r="H103" s="598"/>
      <c r="I103" s="598"/>
      <c r="J103" s="598"/>
    </row>
    <row r="104" spans="2:10">
      <c r="B104" s="598"/>
      <c r="C104" s="598"/>
      <c r="D104" s="598"/>
      <c r="E104" s="598"/>
      <c r="F104" s="598"/>
      <c r="G104" s="598"/>
      <c r="H104" s="598"/>
      <c r="I104" s="598"/>
      <c r="J104" s="598"/>
    </row>
    <row r="105" spans="2:10">
      <c r="B105" s="598"/>
      <c r="C105" s="598"/>
      <c r="D105" s="598"/>
      <c r="E105" s="598"/>
      <c r="F105" s="598"/>
      <c r="G105" s="598"/>
      <c r="H105" s="598"/>
      <c r="I105" s="598"/>
      <c r="J105" s="598"/>
    </row>
    <row r="106" spans="2:10">
      <c r="B106" s="598"/>
      <c r="C106" s="598"/>
      <c r="D106" s="598"/>
      <c r="E106" s="598"/>
      <c r="F106" s="598"/>
      <c r="G106" s="598"/>
      <c r="H106" s="598"/>
      <c r="I106" s="598"/>
      <c r="J106" s="598"/>
    </row>
    <row r="107" spans="2:10">
      <c r="B107" s="598"/>
      <c r="C107" s="598"/>
      <c r="D107" s="598"/>
      <c r="E107" s="598"/>
      <c r="F107" s="598"/>
      <c r="G107" s="598"/>
      <c r="H107" s="598"/>
      <c r="I107" s="598"/>
      <c r="J107" s="598"/>
    </row>
    <row r="108" spans="2:10">
      <c r="B108" s="598"/>
      <c r="C108" s="598"/>
      <c r="D108" s="598"/>
      <c r="E108" s="598"/>
      <c r="F108" s="598"/>
      <c r="G108" s="598"/>
      <c r="H108" s="598"/>
      <c r="I108" s="598"/>
      <c r="J108" s="598"/>
    </row>
    <row r="109" spans="2:10">
      <c r="B109" s="598"/>
      <c r="C109" s="598"/>
      <c r="D109" s="598"/>
      <c r="E109" s="598"/>
      <c r="F109" s="598"/>
      <c r="G109" s="598"/>
      <c r="H109" s="598"/>
      <c r="I109" s="598"/>
      <c r="J109" s="598"/>
    </row>
    <row r="110" spans="2:10">
      <c r="B110" s="598"/>
      <c r="C110" s="598"/>
      <c r="D110" s="598"/>
      <c r="E110" s="598"/>
      <c r="F110" s="598"/>
      <c r="G110" s="598"/>
      <c r="H110" s="598"/>
      <c r="I110" s="598"/>
      <c r="J110" s="598"/>
    </row>
    <row r="111" spans="2:10">
      <c r="B111" s="598"/>
      <c r="C111" s="598"/>
      <c r="D111" s="598"/>
      <c r="E111" s="598"/>
      <c r="F111" s="598"/>
      <c r="G111" s="598"/>
      <c r="H111" s="598"/>
      <c r="I111" s="598"/>
      <c r="J111" s="598"/>
    </row>
    <row r="112" spans="2:10">
      <c r="B112" s="598"/>
      <c r="C112" s="598"/>
      <c r="D112" s="598"/>
      <c r="E112" s="598"/>
      <c r="F112" s="598"/>
      <c r="G112" s="598"/>
      <c r="H112" s="598"/>
      <c r="I112" s="598"/>
      <c r="J112" s="598"/>
    </row>
    <row r="113" spans="2:10">
      <c r="B113" s="598"/>
      <c r="C113" s="598"/>
      <c r="D113" s="598"/>
      <c r="E113" s="598"/>
      <c r="F113" s="598"/>
      <c r="G113" s="598"/>
      <c r="H113" s="598"/>
      <c r="I113" s="598"/>
      <c r="J113" s="598"/>
    </row>
    <row r="114" spans="2:10">
      <c r="B114" s="598"/>
      <c r="C114" s="598"/>
      <c r="D114" s="598"/>
      <c r="E114" s="598"/>
      <c r="F114" s="598"/>
      <c r="G114" s="598"/>
      <c r="H114" s="598"/>
      <c r="I114" s="598"/>
      <c r="J114" s="598"/>
    </row>
    <row r="115" spans="2:10">
      <c r="B115" s="598"/>
      <c r="C115" s="598"/>
      <c r="D115" s="598"/>
      <c r="E115" s="598"/>
      <c r="F115" s="598"/>
      <c r="G115" s="598"/>
      <c r="H115" s="598"/>
      <c r="I115" s="598"/>
      <c r="J115" s="598"/>
    </row>
    <row r="116" spans="2:10">
      <c r="B116" s="598"/>
      <c r="C116" s="598"/>
      <c r="D116" s="598"/>
      <c r="E116" s="598"/>
      <c r="F116" s="598"/>
      <c r="G116" s="598"/>
      <c r="H116" s="598"/>
      <c r="I116" s="598"/>
      <c r="J116" s="598"/>
    </row>
    <row r="117" spans="2:10">
      <c r="B117" s="598"/>
      <c r="C117" s="598"/>
      <c r="D117" s="598"/>
      <c r="E117" s="598"/>
      <c r="F117" s="598"/>
      <c r="G117" s="598"/>
      <c r="H117" s="598"/>
      <c r="I117" s="598"/>
      <c r="J117" s="598"/>
    </row>
    <row r="118" spans="2:10">
      <c r="B118" s="598"/>
      <c r="C118" s="598"/>
      <c r="D118" s="598"/>
      <c r="E118" s="598"/>
      <c r="F118" s="598"/>
      <c r="G118" s="598"/>
      <c r="H118" s="598"/>
      <c r="I118" s="598"/>
      <c r="J118" s="598"/>
    </row>
    <row r="119" spans="2:10">
      <c r="B119" s="598"/>
      <c r="C119" s="598"/>
      <c r="D119" s="598"/>
      <c r="E119" s="598"/>
      <c r="F119" s="598"/>
      <c r="G119" s="598"/>
      <c r="H119" s="598"/>
      <c r="I119" s="598"/>
      <c r="J119" s="598"/>
    </row>
    <row r="120" spans="2:10">
      <c r="B120" s="598"/>
      <c r="C120" s="598"/>
      <c r="D120" s="598"/>
      <c r="E120" s="598"/>
      <c r="F120" s="598"/>
      <c r="G120" s="598"/>
      <c r="H120" s="598"/>
      <c r="I120" s="598"/>
      <c r="J120" s="598"/>
    </row>
    <row r="121" spans="2:10">
      <c r="B121" s="598"/>
      <c r="C121" s="598"/>
      <c r="D121" s="598"/>
      <c r="E121" s="598"/>
      <c r="F121" s="598"/>
      <c r="G121" s="598"/>
      <c r="H121" s="598"/>
      <c r="I121" s="598"/>
      <c r="J121" s="598"/>
    </row>
    <row r="122" spans="2:10">
      <c r="B122" s="598"/>
      <c r="C122" s="598"/>
      <c r="D122" s="598"/>
      <c r="E122" s="598"/>
      <c r="F122" s="598"/>
      <c r="G122" s="598"/>
      <c r="H122" s="598"/>
      <c r="I122" s="598"/>
      <c r="J122" s="598"/>
    </row>
    <row r="123" spans="2:10">
      <c r="B123" s="598"/>
      <c r="C123" s="598"/>
      <c r="D123" s="598"/>
      <c r="E123" s="598"/>
      <c r="F123" s="598"/>
      <c r="G123" s="598"/>
      <c r="H123" s="598"/>
      <c r="I123" s="598"/>
      <c r="J123" s="598"/>
    </row>
    <row r="124" spans="2:10">
      <c r="B124" s="598"/>
      <c r="C124" s="598"/>
      <c r="D124" s="598"/>
      <c r="E124" s="598"/>
      <c r="F124" s="598"/>
      <c r="G124" s="598"/>
      <c r="H124" s="598"/>
      <c r="I124" s="598"/>
      <c r="J124" s="598"/>
    </row>
    <row r="125" spans="2:10">
      <c r="B125" s="598"/>
      <c r="C125" s="598"/>
      <c r="D125" s="598"/>
      <c r="E125" s="598"/>
      <c r="F125" s="598"/>
      <c r="G125" s="598"/>
      <c r="H125" s="598"/>
      <c r="I125" s="598"/>
      <c r="J125" s="598"/>
    </row>
    <row r="126" spans="2:10">
      <c r="B126" s="598"/>
      <c r="C126" s="598"/>
      <c r="D126" s="598"/>
      <c r="E126" s="598"/>
      <c r="F126" s="598"/>
      <c r="G126" s="598"/>
      <c r="H126" s="598"/>
      <c r="I126" s="598"/>
      <c r="J126" s="598"/>
    </row>
    <row r="127" spans="2:10">
      <c r="B127" s="598"/>
      <c r="C127" s="598"/>
      <c r="D127" s="598"/>
      <c r="E127" s="598"/>
      <c r="F127" s="598"/>
      <c r="G127" s="598"/>
      <c r="H127" s="598"/>
      <c r="I127" s="598"/>
      <c r="J127" s="598"/>
    </row>
    <row r="128" spans="2:10">
      <c r="B128" s="598"/>
      <c r="C128" s="598"/>
      <c r="D128" s="598"/>
      <c r="E128" s="598"/>
      <c r="F128" s="598"/>
      <c r="G128" s="598"/>
      <c r="H128" s="598"/>
      <c r="I128" s="598"/>
      <c r="J128" s="598"/>
    </row>
    <row r="129" spans="2:10">
      <c r="B129" s="598"/>
      <c r="C129" s="598"/>
      <c r="D129" s="598"/>
      <c r="E129" s="598"/>
      <c r="F129" s="598"/>
      <c r="G129" s="598"/>
      <c r="H129" s="598"/>
      <c r="I129" s="598"/>
      <c r="J129" s="598"/>
    </row>
    <row r="130" spans="2:10">
      <c r="B130" s="598"/>
      <c r="C130" s="598"/>
      <c r="D130" s="598"/>
      <c r="E130" s="598"/>
      <c r="F130" s="598"/>
      <c r="G130" s="598"/>
      <c r="H130" s="598"/>
      <c r="I130" s="598"/>
      <c r="J130" s="598"/>
    </row>
    <row r="131" spans="2:10">
      <c r="B131" s="598"/>
      <c r="C131" s="598"/>
      <c r="D131" s="598"/>
      <c r="E131" s="598"/>
      <c r="F131" s="598"/>
      <c r="G131" s="598"/>
      <c r="H131" s="598"/>
      <c r="I131" s="598"/>
      <c r="J131" s="598"/>
    </row>
    <row r="132" spans="2:10">
      <c r="B132" s="598"/>
      <c r="C132" s="598"/>
      <c r="D132" s="598"/>
      <c r="E132" s="598"/>
      <c r="F132" s="598"/>
      <c r="G132" s="598"/>
      <c r="H132" s="598"/>
      <c r="I132" s="598"/>
      <c r="J132" s="598"/>
    </row>
    <row r="133" spans="2:10">
      <c r="B133" s="598"/>
      <c r="C133" s="598"/>
      <c r="D133" s="598"/>
      <c r="E133" s="598"/>
      <c r="F133" s="598"/>
      <c r="G133" s="598"/>
      <c r="H133" s="598"/>
      <c r="I133" s="598"/>
      <c r="J133" s="598"/>
    </row>
    <row r="134" spans="2:10">
      <c r="B134" s="598"/>
      <c r="C134" s="598"/>
      <c r="D134" s="598"/>
      <c r="E134" s="598"/>
      <c r="F134" s="598"/>
      <c r="G134" s="598"/>
      <c r="H134" s="598"/>
      <c r="I134" s="598"/>
      <c r="J134" s="598"/>
    </row>
    <row r="135" spans="2:10">
      <c r="B135" s="598"/>
      <c r="C135" s="598"/>
      <c r="D135" s="598"/>
      <c r="E135" s="598"/>
      <c r="F135" s="598"/>
      <c r="G135" s="598"/>
      <c r="H135" s="598"/>
      <c r="I135" s="598"/>
      <c r="J135" s="598"/>
    </row>
    <row r="136" spans="2:10">
      <c r="B136" s="598"/>
      <c r="C136" s="598"/>
      <c r="D136" s="598"/>
      <c r="E136" s="598"/>
      <c r="F136" s="598"/>
      <c r="G136" s="598"/>
      <c r="H136" s="598"/>
      <c r="I136" s="598"/>
      <c r="J136" s="598"/>
    </row>
    <row r="137" spans="2:10">
      <c r="B137" s="598"/>
      <c r="C137" s="598"/>
      <c r="D137" s="598"/>
      <c r="E137" s="598"/>
      <c r="F137" s="598"/>
      <c r="G137" s="598"/>
      <c r="H137" s="598"/>
      <c r="I137" s="598"/>
      <c r="J137" s="598"/>
    </row>
    <row r="138" spans="2:10">
      <c r="B138" s="598"/>
      <c r="C138" s="598"/>
      <c r="D138" s="598"/>
      <c r="E138" s="598"/>
      <c r="F138" s="598"/>
      <c r="G138" s="598"/>
      <c r="H138" s="598"/>
      <c r="I138" s="598"/>
      <c r="J138" s="598"/>
    </row>
    <row r="139" spans="2:10">
      <c r="B139" s="598"/>
      <c r="C139" s="598"/>
      <c r="D139" s="598"/>
      <c r="E139" s="598"/>
      <c r="F139" s="598"/>
      <c r="G139" s="598"/>
      <c r="H139" s="598"/>
      <c r="I139" s="598"/>
      <c r="J139" s="598"/>
    </row>
    <row r="140" spans="2:10">
      <c r="B140" s="598"/>
      <c r="C140" s="598"/>
      <c r="D140" s="598"/>
      <c r="E140" s="598"/>
      <c r="F140" s="598"/>
      <c r="G140" s="598"/>
      <c r="H140" s="598"/>
      <c r="I140" s="598"/>
      <c r="J140" s="598"/>
    </row>
    <row r="141" spans="2:10">
      <c r="B141" s="598"/>
      <c r="C141" s="598"/>
      <c r="D141" s="598"/>
      <c r="E141" s="598"/>
      <c r="F141" s="598"/>
      <c r="G141" s="598"/>
      <c r="H141" s="598"/>
      <c r="I141" s="598"/>
      <c r="J141" s="598"/>
    </row>
    <row r="142" spans="2:10">
      <c r="B142" s="598"/>
      <c r="C142" s="598"/>
      <c r="D142" s="598"/>
      <c r="E142" s="598"/>
      <c r="F142" s="598"/>
      <c r="G142" s="598"/>
      <c r="H142" s="598"/>
      <c r="I142" s="598"/>
      <c r="J142" s="598"/>
    </row>
    <row r="143" spans="2:10">
      <c r="B143" s="598"/>
      <c r="C143" s="598"/>
      <c r="D143" s="598"/>
      <c r="E143" s="598"/>
      <c r="F143" s="598"/>
      <c r="G143" s="598"/>
      <c r="H143" s="598"/>
      <c r="I143" s="598"/>
      <c r="J143" s="598"/>
    </row>
    <row r="144" spans="2:10">
      <c r="B144" s="598"/>
      <c r="C144" s="598"/>
      <c r="D144" s="598"/>
      <c r="E144" s="598"/>
      <c r="F144" s="598"/>
      <c r="G144" s="598"/>
      <c r="H144" s="598"/>
      <c r="I144" s="598"/>
      <c r="J144" s="598"/>
    </row>
    <row r="145" spans="2:10">
      <c r="B145" s="598"/>
      <c r="C145" s="598"/>
      <c r="D145" s="598"/>
      <c r="E145" s="598"/>
      <c r="F145" s="598"/>
      <c r="G145" s="598"/>
      <c r="H145" s="598"/>
      <c r="I145" s="598"/>
      <c r="J145" s="598"/>
    </row>
    <row r="146" spans="2:10">
      <c r="B146" s="598"/>
      <c r="C146" s="598"/>
      <c r="D146" s="598"/>
      <c r="E146" s="598"/>
      <c r="F146" s="598"/>
      <c r="G146" s="598"/>
      <c r="H146" s="598"/>
      <c r="I146" s="598"/>
      <c r="J146" s="598"/>
    </row>
    <row r="147" spans="2:10">
      <c r="B147" s="598"/>
      <c r="C147" s="598"/>
      <c r="D147" s="598"/>
      <c r="E147" s="598"/>
      <c r="F147" s="598"/>
      <c r="G147" s="598"/>
      <c r="H147" s="598"/>
      <c r="I147" s="598"/>
      <c r="J147" s="598"/>
    </row>
    <row r="148" spans="2:10">
      <c r="B148" s="598"/>
      <c r="C148" s="598"/>
      <c r="D148" s="598"/>
      <c r="E148" s="598"/>
      <c r="F148" s="598"/>
      <c r="G148" s="598"/>
      <c r="H148" s="598"/>
      <c r="I148" s="598"/>
      <c r="J148" s="598"/>
    </row>
    <row r="149" spans="2:10">
      <c r="B149" s="598"/>
      <c r="C149" s="598"/>
      <c r="D149" s="598"/>
      <c r="E149" s="598"/>
      <c r="F149" s="598"/>
      <c r="G149" s="598"/>
      <c r="H149" s="598"/>
      <c r="I149" s="598"/>
      <c r="J149" s="598"/>
    </row>
    <row r="150" spans="2:10">
      <c r="B150" s="598"/>
      <c r="C150" s="598"/>
      <c r="D150" s="598"/>
      <c r="E150" s="598"/>
      <c r="F150" s="598"/>
      <c r="G150" s="598"/>
      <c r="H150" s="598"/>
      <c r="I150" s="598"/>
      <c r="J150" s="598"/>
    </row>
    <row r="151" spans="2:10">
      <c r="B151" s="598"/>
      <c r="C151" s="598"/>
      <c r="D151" s="598"/>
      <c r="E151" s="598"/>
      <c r="F151" s="598"/>
      <c r="G151" s="598"/>
      <c r="H151" s="598"/>
      <c r="I151" s="598"/>
      <c r="J151" s="598"/>
    </row>
    <row r="152" spans="2:10">
      <c r="B152" s="598"/>
      <c r="C152" s="598"/>
      <c r="D152" s="598"/>
      <c r="E152" s="598"/>
      <c r="F152" s="598"/>
      <c r="G152" s="598"/>
      <c r="H152" s="598"/>
      <c r="I152" s="598"/>
      <c r="J152" s="598"/>
    </row>
    <row r="153" spans="2:10">
      <c r="B153" s="598"/>
      <c r="C153" s="598"/>
      <c r="D153" s="598"/>
      <c r="E153" s="598"/>
      <c r="F153" s="598"/>
      <c r="G153" s="598"/>
      <c r="H153" s="598"/>
      <c r="I153" s="598"/>
      <c r="J153" s="598"/>
    </row>
    <row r="154" spans="2:10">
      <c r="B154" s="598"/>
      <c r="C154" s="598"/>
      <c r="D154" s="598"/>
      <c r="E154" s="598"/>
      <c r="F154" s="598"/>
      <c r="G154" s="598"/>
      <c r="H154" s="598"/>
      <c r="I154" s="598"/>
      <c r="J154" s="598"/>
    </row>
    <row r="155" spans="2:10">
      <c r="B155" s="598"/>
      <c r="C155" s="598"/>
      <c r="D155" s="598"/>
      <c r="E155" s="598"/>
      <c r="F155" s="598"/>
      <c r="G155" s="598"/>
      <c r="H155" s="598"/>
      <c r="I155" s="598"/>
      <c r="J155" s="598"/>
    </row>
    <row r="156" spans="2:10">
      <c r="B156" s="598"/>
      <c r="C156" s="598"/>
      <c r="D156" s="598"/>
      <c r="E156" s="598"/>
      <c r="F156" s="598"/>
      <c r="G156" s="598"/>
      <c r="H156" s="598"/>
      <c r="I156" s="598"/>
      <c r="J156" s="598"/>
    </row>
    <row r="157" spans="2:10">
      <c r="B157" s="598"/>
      <c r="C157" s="598"/>
      <c r="D157" s="598"/>
      <c r="E157" s="598"/>
      <c r="F157" s="598"/>
      <c r="G157" s="598"/>
      <c r="H157" s="598"/>
      <c r="I157" s="598"/>
      <c r="J157" s="598"/>
    </row>
    <row r="158" spans="2:10">
      <c r="B158" s="598"/>
      <c r="C158" s="598"/>
      <c r="D158" s="598"/>
      <c r="E158" s="598"/>
      <c r="F158" s="598"/>
      <c r="G158" s="598"/>
      <c r="H158" s="598"/>
      <c r="I158" s="598"/>
      <c r="J158" s="598"/>
    </row>
    <row r="159" spans="2:10">
      <c r="B159" s="598"/>
      <c r="C159" s="598"/>
      <c r="D159" s="598"/>
      <c r="E159" s="598"/>
      <c r="F159" s="598"/>
      <c r="G159" s="598"/>
      <c r="H159" s="598"/>
      <c r="I159" s="598"/>
      <c r="J159" s="598"/>
    </row>
    <row r="160" spans="2:10">
      <c r="B160" s="598"/>
      <c r="C160" s="598"/>
      <c r="D160" s="598"/>
      <c r="E160" s="598"/>
      <c r="F160" s="598"/>
      <c r="G160" s="598"/>
      <c r="H160" s="598"/>
      <c r="I160" s="598"/>
      <c r="J160" s="598"/>
    </row>
    <row r="161" spans="2:10">
      <c r="B161" s="598"/>
      <c r="C161" s="598"/>
      <c r="D161" s="598"/>
      <c r="E161" s="598"/>
      <c r="F161" s="598"/>
      <c r="G161" s="598"/>
      <c r="H161" s="598"/>
      <c r="I161" s="598"/>
      <c r="J161" s="598"/>
    </row>
    <row r="162" spans="2:10">
      <c r="B162" s="598"/>
      <c r="C162" s="598"/>
      <c r="D162" s="598"/>
      <c r="E162" s="598"/>
      <c r="F162" s="598"/>
      <c r="G162" s="598"/>
      <c r="H162" s="598"/>
      <c r="I162" s="598"/>
      <c r="J162" s="598"/>
    </row>
    <row r="163" spans="2:10">
      <c r="B163" s="598"/>
      <c r="C163" s="598"/>
      <c r="D163" s="598"/>
      <c r="E163" s="598"/>
      <c r="F163" s="598"/>
      <c r="G163" s="598"/>
      <c r="H163" s="598"/>
      <c r="I163" s="598"/>
      <c r="J163" s="598"/>
    </row>
    <row r="164" spans="2:10">
      <c r="B164" s="598"/>
      <c r="C164" s="598"/>
      <c r="D164" s="598"/>
      <c r="E164" s="598"/>
      <c r="F164" s="598"/>
      <c r="G164" s="598"/>
      <c r="H164" s="598"/>
      <c r="I164" s="598"/>
      <c r="J164" s="598"/>
    </row>
    <row r="165" spans="2:10">
      <c r="B165" s="598"/>
      <c r="C165" s="598"/>
      <c r="D165" s="598"/>
      <c r="E165" s="598"/>
      <c r="F165" s="598"/>
      <c r="G165" s="598"/>
      <c r="H165" s="598"/>
      <c r="I165" s="598"/>
      <c r="J165" s="598"/>
    </row>
    <row r="166" spans="2:10">
      <c r="B166" s="598"/>
      <c r="C166" s="598"/>
      <c r="D166" s="598"/>
      <c r="E166" s="598"/>
      <c r="F166" s="598"/>
      <c r="G166" s="598"/>
      <c r="H166" s="598"/>
      <c r="I166" s="598"/>
      <c r="J166" s="598"/>
    </row>
    <row r="167" spans="2:10">
      <c r="B167" s="598"/>
      <c r="C167" s="598"/>
      <c r="D167" s="598"/>
      <c r="E167" s="598"/>
      <c r="F167" s="598"/>
      <c r="G167" s="598"/>
      <c r="H167" s="598"/>
      <c r="I167" s="598"/>
      <c r="J167" s="598"/>
    </row>
    <row r="168" spans="2:10">
      <c r="B168" s="598"/>
      <c r="C168" s="598"/>
      <c r="D168" s="598"/>
      <c r="E168" s="598"/>
      <c r="F168" s="598"/>
      <c r="G168" s="598"/>
      <c r="H168" s="598"/>
      <c r="I168" s="598"/>
      <c r="J168" s="598"/>
    </row>
    <row r="169" spans="2:10">
      <c r="B169" s="598"/>
      <c r="C169" s="598"/>
      <c r="D169" s="598"/>
      <c r="E169" s="598"/>
      <c r="F169" s="598"/>
      <c r="G169" s="598"/>
      <c r="H169" s="598"/>
      <c r="I169" s="598"/>
      <c r="J169" s="598"/>
    </row>
    <row r="170" spans="2:10">
      <c r="B170" s="598"/>
      <c r="C170" s="598"/>
      <c r="D170" s="598"/>
      <c r="E170" s="598"/>
      <c r="F170" s="598"/>
      <c r="G170" s="598"/>
      <c r="H170" s="598"/>
      <c r="I170" s="598"/>
      <c r="J170" s="598"/>
    </row>
    <row r="171" spans="2:10">
      <c r="B171" s="598"/>
      <c r="C171" s="598"/>
      <c r="D171" s="598"/>
      <c r="E171" s="598"/>
      <c r="F171" s="598"/>
      <c r="G171" s="598"/>
      <c r="H171" s="598"/>
      <c r="I171" s="598"/>
      <c r="J171" s="598"/>
    </row>
    <row r="172" spans="2:10">
      <c r="B172" s="598"/>
      <c r="C172" s="598"/>
      <c r="D172" s="598"/>
      <c r="E172" s="598"/>
      <c r="F172" s="598"/>
      <c r="G172" s="598"/>
      <c r="H172" s="598"/>
      <c r="I172" s="598"/>
      <c r="J172" s="598"/>
    </row>
    <row r="173" spans="2:10">
      <c r="B173" s="598"/>
      <c r="C173" s="598"/>
      <c r="D173" s="598"/>
      <c r="E173" s="598"/>
      <c r="F173" s="598"/>
      <c r="G173" s="598"/>
      <c r="H173" s="598"/>
      <c r="I173" s="598"/>
      <c r="J173" s="598"/>
    </row>
  </sheetData>
  <mergeCells count="56">
    <mergeCell ref="D50:I51"/>
    <mergeCell ref="B45:E45"/>
    <mergeCell ref="H45:J45"/>
    <mergeCell ref="B46:E46"/>
    <mergeCell ref="H46:J46"/>
    <mergeCell ref="B47:E47"/>
    <mergeCell ref="F47:I47"/>
    <mergeCell ref="B37:B44"/>
    <mergeCell ref="C37:C44"/>
    <mergeCell ref="D37:E37"/>
    <mergeCell ref="H37:J44"/>
    <mergeCell ref="D38:D40"/>
    <mergeCell ref="D41:E41"/>
    <mergeCell ref="D42:E42"/>
    <mergeCell ref="D43:E43"/>
    <mergeCell ref="D44:E44"/>
    <mergeCell ref="B29:B36"/>
    <mergeCell ref="C29:C36"/>
    <mergeCell ref="D29:E29"/>
    <mergeCell ref="H29:J36"/>
    <mergeCell ref="D30:D32"/>
    <mergeCell ref="D33:E33"/>
    <mergeCell ref="D34:E34"/>
    <mergeCell ref="D35:E35"/>
    <mergeCell ref="D36:E36"/>
    <mergeCell ref="B21:B28"/>
    <mergeCell ref="C21:C28"/>
    <mergeCell ref="D21:E21"/>
    <mergeCell ref="H21:J28"/>
    <mergeCell ref="D22:D24"/>
    <mergeCell ref="D25:E25"/>
    <mergeCell ref="D26:E26"/>
    <mergeCell ref="D27:E27"/>
    <mergeCell ref="D28:E28"/>
    <mergeCell ref="B13:B20"/>
    <mergeCell ref="C13:C20"/>
    <mergeCell ref="D13:E13"/>
    <mergeCell ref="H13:J20"/>
    <mergeCell ref="D14:D16"/>
    <mergeCell ref="D17:E17"/>
    <mergeCell ref="D18:E18"/>
    <mergeCell ref="D19:E19"/>
    <mergeCell ref="D20:E20"/>
    <mergeCell ref="B8:E9"/>
    <mergeCell ref="F8:J8"/>
    <mergeCell ref="G9:I9"/>
    <mergeCell ref="B10:E11"/>
    <mergeCell ref="F10:G11"/>
    <mergeCell ref="H10:J12"/>
    <mergeCell ref="B12:E12"/>
    <mergeCell ref="B2:H2"/>
    <mergeCell ref="B3:H5"/>
    <mergeCell ref="H6:J6"/>
    <mergeCell ref="B7:E7"/>
    <mergeCell ref="F7:G7"/>
    <mergeCell ref="H7:I7"/>
  </mergeCells>
  <phoneticPr fontId="2"/>
  <printOptions horizontalCentered="1" verticalCentered="1"/>
  <pageMargins left="0.11811023622047245" right="0.11811023622047245" top="0.35433070866141736" bottom="0.35433070866141736"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Group Box 1">
              <controlPr defaultSize="0" autoFill="0" autoPict="0">
                <anchor moveWithCells="1">
                  <from>
                    <xdr:col>6</xdr:col>
                    <xdr:colOff>533400</xdr:colOff>
                    <xdr:row>4</xdr:row>
                    <xdr:rowOff>419100</xdr:rowOff>
                  </from>
                  <to>
                    <xdr:col>8</xdr:col>
                    <xdr:colOff>30480</xdr:colOff>
                    <xdr:row>6</xdr:row>
                    <xdr:rowOff>152400</xdr:rowOff>
                  </to>
                </anchor>
              </controlPr>
            </control>
          </mc:Choice>
        </mc:AlternateContent>
        <mc:AlternateContent xmlns:mc="http://schemas.openxmlformats.org/markup-compatibility/2006">
          <mc:Choice Requires="x14">
            <control shapeId="27650" r:id="rId5" name="Group Box 2">
              <controlPr defaultSize="0" autoFill="0" autoPict="0">
                <anchor moveWithCells="1">
                  <from>
                    <xdr:col>5</xdr:col>
                    <xdr:colOff>335280</xdr:colOff>
                    <xdr:row>5</xdr:row>
                    <xdr:rowOff>213360</xdr:rowOff>
                  </from>
                  <to>
                    <xdr:col>6</xdr:col>
                    <xdr:colOff>876300</xdr:colOff>
                    <xdr:row>7</xdr:row>
                    <xdr:rowOff>45720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6</xdr:col>
                    <xdr:colOff>106680</xdr:colOff>
                    <xdr:row>4</xdr:row>
                    <xdr:rowOff>236220</xdr:rowOff>
                  </from>
                  <to>
                    <xdr:col>6</xdr:col>
                    <xdr:colOff>792480</xdr:colOff>
                    <xdr:row>5</xdr:row>
                    <xdr:rowOff>228600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6</xdr:col>
                    <xdr:colOff>609600</xdr:colOff>
                    <xdr:row>4</xdr:row>
                    <xdr:rowOff>236220</xdr:rowOff>
                  </from>
                  <to>
                    <xdr:col>7</xdr:col>
                    <xdr:colOff>220980</xdr:colOff>
                    <xdr:row>5</xdr:row>
                    <xdr:rowOff>228600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5</xdr:col>
                    <xdr:colOff>259080</xdr:colOff>
                    <xdr:row>5</xdr:row>
                    <xdr:rowOff>236220</xdr:rowOff>
                  </from>
                  <to>
                    <xdr:col>5</xdr:col>
                    <xdr:colOff>944880</xdr:colOff>
                    <xdr:row>6</xdr:row>
                    <xdr:rowOff>228600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6</xdr:col>
                    <xdr:colOff>60960</xdr:colOff>
                    <xdr:row>6</xdr:row>
                    <xdr:rowOff>7620</xdr:rowOff>
                  </from>
                  <to>
                    <xdr:col>6</xdr:col>
                    <xdr:colOff>746760</xdr:colOff>
                    <xdr:row>7</xdr:row>
                    <xdr:rowOff>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5</xdr:col>
                    <xdr:colOff>76200</xdr:colOff>
                    <xdr:row>6</xdr:row>
                    <xdr:rowOff>236220</xdr:rowOff>
                  </from>
                  <to>
                    <xdr:col>6</xdr:col>
                    <xdr:colOff>38100</xdr:colOff>
                    <xdr:row>8</xdr:row>
                    <xdr:rowOff>15240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6</xdr:col>
                    <xdr:colOff>106680</xdr:colOff>
                    <xdr:row>6</xdr:row>
                    <xdr:rowOff>228600</xdr:rowOff>
                  </from>
                  <to>
                    <xdr:col>6</xdr:col>
                    <xdr:colOff>1005840</xdr:colOff>
                    <xdr:row>8</xdr:row>
                    <xdr:rowOff>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7</xdr:col>
                    <xdr:colOff>68580</xdr:colOff>
                    <xdr:row>6</xdr:row>
                    <xdr:rowOff>236220</xdr:rowOff>
                  </from>
                  <to>
                    <xdr:col>9</xdr:col>
                    <xdr:colOff>91440</xdr:colOff>
                    <xdr:row>7</xdr:row>
                    <xdr:rowOff>198120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9</xdr:col>
                    <xdr:colOff>144780</xdr:colOff>
                    <xdr:row>6</xdr:row>
                    <xdr:rowOff>198120</xdr:rowOff>
                  </from>
                  <to>
                    <xdr:col>11</xdr:col>
                    <xdr:colOff>129540</xdr:colOff>
                    <xdr:row>7</xdr:row>
                    <xdr:rowOff>198120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5</xdr:col>
                    <xdr:colOff>76200</xdr:colOff>
                    <xdr:row>7</xdr:row>
                    <xdr:rowOff>182880</xdr:rowOff>
                  </from>
                  <to>
                    <xdr:col>5</xdr:col>
                    <xdr:colOff>762000</xdr:colOff>
                    <xdr:row>8</xdr:row>
                    <xdr:rowOff>205740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CA459-7EC0-4051-8D0F-07F6AD03965E}">
  <sheetPr>
    <pageSetUpPr fitToPage="1"/>
  </sheetPr>
  <dimension ref="A1:Y162"/>
  <sheetViews>
    <sheetView view="pageBreakPreview" zoomScaleNormal="100" zoomScaleSheetLayoutView="100" workbookViewId="0">
      <selection activeCell="J4" sqref="J4"/>
    </sheetView>
  </sheetViews>
  <sheetFormatPr defaultColWidth="9" defaultRowHeight="13.2"/>
  <cols>
    <col min="1" max="1" width="1" style="565" customWidth="1"/>
    <col min="2" max="2" width="8.21875" style="565" customWidth="1"/>
    <col min="3" max="4" width="2.77734375" style="565" customWidth="1"/>
    <col min="5" max="5" width="13.44140625" style="565" customWidth="1"/>
    <col min="6" max="7" width="15.6640625" style="565" customWidth="1"/>
    <col min="8" max="9" width="7.77734375" style="565" customWidth="1"/>
    <col min="10" max="10" width="18.109375" style="565" customWidth="1"/>
    <col min="11" max="11" width="0.88671875" style="565" customWidth="1"/>
    <col min="12" max="16384" width="9" style="565"/>
  </cols>
  <sheetData>
    <row r="1" spans="1:25" ht="6" customHeight="1" thickBot="1"/>
    <row r="2" spans="1:25" ht="19.5" customHeight="1">
      <c r="A2" s="566"/>
      <c r="B2" s="954" t="s">
        <v>419</v>
      </c>
      <c r="C2" s="955"/>
      <c r="D2" s="955"/>
      <c r="E2" s="955"/>
      <c r="F2" s="955"/>
      <c r="G2" s="955"/>
      <c r="H2" s="956"/>
      <c r="I2" s="567" t="s">
        <v>379</v>
      </c>
      <c r="J2" s="606">
        <f>工場・発生材!C21</f>
        <v>0</v>
      </c>
      <c r="K2" s="566"/>
    </row>
    <row r="3" spans="1:25" ht="19.5" customHeight="1">
      <c r="A3" s="566"/>
      <c r="B3" s="957" t="s">
        <v>380</v>
      </c>
      <c r="C3" s="958"/>
      <c r="D3" s="958"/>
      <c r="E3" s="958"/>
      <c r="F3" s="958"/>
      <c r="G3" s="958"/>
      <c r="H3" s="959"/>
      <c r="I3" s="568" t="s">
        <v>381</v>
      </c>
      <c r="J3" s="607">
        <f>工場・発生材!C24</f>
        <v>0</v>
      </c>
      <c r="K3" s="566"/>
      <c r="O3" s="569"/>
      <c r="P3" s="569"/>
      <c r="Q3" s="569"/>
      <c r="R3" s="569"/>
      <c r="S3" s="569"/>
      <c r="T3" s="569"/>
      <c r="U3" s="569"/>
      <c r="V3" s="569"/>
      <c r="W3" s="569"/>
      <c r="X3" s="569"/>
      <c r="Y3" s="569"/>
    </row>
    <row r="4" spans="1:25" ht="19.5" customHeight="1">
      <c r="A4" s="566"/>
      <c r="B4" s="960"/>
      <c r="C4" s="961"/>
      <c r="D4" s="961"/>
      <c r="E4" s="961"/>
      <c r="F4" s="961"/>
      <c r="G4" s="961"/>
      <c r="H4" s="962"/>
      <c r="I4" s="568" t="s">
        <v>382</v>
      </c>
      <c r="J4" s="607">
        <f>工場・発生材!C13</f>
        <v>0</v>
      </c>
      <c r="K4" s="566"/>
      <c r="O4" s="569"/>
      <c r="P4" s="569"/>
      <c r="Q4" s="569"/>
      <c r="R4" s="569"/>
      <c r="S4" s="569"/>
      <c r="T4" s="569"/>
      <c r="U4" s="569"/>
      <c r="V4" s="569"/>
      <c r="W4" s="569"/>
      <c r="X4" s="569"/>
      <c r="Y4" s="569"/>
    </row>
    <row r="5" spans="1:25" ht="19.5" customHeight="1" thickBot="1">
      <c r="A5" s="566"/>
      <c r="B5" s="963"/>
      <c r="C5" s="964"/>
      <c r="D5" s="964"/>
      <c r="E5" s="964"/>
      <c r="F5" s="964"/>
      <c r="G5" s="964"/>
      <c r="H5" s="965"/>
      <c r="I5" s="570" t="s">
        <v>383</v>
      </c>
      <c r="J5" s="608">
        <f>工場・発生材!G13</f>
        <v>0</v>
      </c>
      <c r="K5" s="566"/>
      <c r="O5" s="569"/>
      <c r="P5" s="569"/>
      <c r="Q5" s="569"/>
      <c r="R5" s="569"/>
      <c r="S5" s="569"/>
      <c r="T5" s="569"/>
      <c r="U5" s="569"/>
      <c r="V5" s="569"/>
      <c r="W5" s="569"/>
      <c r="X5" s="569"/>
      <c r="Y5" s="569"/>
    </row>
    <row r="6" spans="1:25" ht="19.5" customHeight="1" thickBot="1">
      <c r="A6" s="566"/>
      <c r="B6" s="599" t="s">
        <v>420</v>
      </c>
      <c r="C6" s="600"/>
      <c r="D6" s="600"/>
      <c r="E6" s="600"/>
      <c r="F6" s="601"/>
      <c r="G6" s="571"/>
      <c r="H6" s="966" t="s">
        <v>385</v>
      </c>
      <c r="I6" s="967"/>
      <c r="J6" s="968"/>
      <c r="K6" s="572"/>
      <c r="L6" s="572"/>
      <c r="M6" s="573"/>
      <c r="N6" s="573"/>
      <c r="O6" s="569"/>
      <c r="P6" s="569"/>
      <c r="Q6" s="569"/>
      <c r="R6" s="569"/>
      <c r="S6" s="569"/>
      <c r="T6" s="569"/>
      <c r="U6" s="569"/>
      <c r="V6" s="569"/>
      <c r="W6" s="569"/>
      <c r="X6" s="569"/>
    </row>
    <row r="7" spans="1:25" ht="19.5" customHeight="1" thickBot="1">
      <c r="A7" s="566"/>
      <c r="B7" s="969" t="s">
        <v>386</v>
      </c>
      <c r="C7" s="970"/>
      <c r="D7" s="970"/>
      <c r="E7" s="971"/>
      <c r="F7" s="972"/>
      <c r="G7" s="973"/>
      <c r="H7" s="974" t="s">
        <v>387</v>
      </c>
      <c r="I7" s="975"/>
      <c r="J7" s="574">
        <v>0</v>
      </c>
      <c r="K7" s="572"/>
      <c r="L7" s="572"/>
      <c r="M7" s="573"/>
      <c r="N7" s="573"/>
      <c r="O7" s="573"/>
      <c r="P7" s="573"/>
      <c r="Q7" s="573"/>
      <c r="R7" s="573"/>
      <c r="S7" s="573"/>
    </row>
    <row r="8" spans="1:25" ht="13.95" customHeight="1">
      <c r="A8" s="566"/>
      <c r="B8" s="986" t="s">
        <v>390</v>
      </c>
      <c r="C8" s="987"/>
      <c r="D8" s="987"/>
      <c r="E8" s="988"/>
      <c r="F8" s="992" t="s">
        <v>450</v>
      </c>
      <c r="G8" s="988"/>
      <c r="H8" s="992" t="s">
        <v>391</v>
      </c>
      <c r="I8" s="994"/>
      <c r="J8" s="995"/>
      <c r="K8" s="566"/>
      <c r="L8" s="566"/>
    </row>
    <row r="9" spans="1:25" ht="13.95" customHeight="1">
      <c r="A9" s="566"/>
      <c r="B9" s="989"/>
      <c r="C9" s="990"/>
      <c r="D9" s="990"/>
      <c r="E9" s="991"/>
      <c r="F9" s="718"/>
      <c r="G9" s="993"/>
      <c r="H9" s="996"/>
      <c r="I9" s="997"/>
      <c r="J9" s="998"/>
      <c r="K9" s="566"/>
      <c r="L9" s="566"/>
    </row>
    <row r="10" spans="1:25" ht="18" customHeight="1">
      <c r="A10" s="566"/>
      <c r="B10" s="1000" t="s">
        <v>421</v>
      </c>
      <c r="C10" s="1001"/>
      <c r="D10" s="1001"/>
      <c r="E10" s="1002"/>
      <c r="F10" s="577" t="s">
        <v>393</v>
      </c>
      <c r="G10" s="578" t="s">
        <v>394</v>
      </c>
      <c r="H10" s="999"/>
      <c r="I10" s="719"/>
      <c r="J10" s="993"/>
      <c r="K10" s="566"/>
      <c r="L10" s="566"/>
    </row>
    <row r="11" spans="1:25" ht="23.4" customHeight="1">
      <c r="A11" s="566"/>
      <c r="B11" s="1003" t="s">
        <v>395</v>
      </c>
      <c r="C11" s="1005" t="s">
        <v>396</v>
      </c>
      <c r="D11" s="1007" t="s">
        <v>397</v>
      </c>
      <c r="E11" s="1008"/>
      <c r="F11" s="579"/>
      <c r="G11" s="580"/>
      <c r="H11" s="1009" t="s">
        <v>398</v>
      </c>
      <c r="I11" s="752"/>
      <c r="J11" s="1010"/>
      <c r="K11" s="566"/>
    </row>
    <row r="12" spans="1:25" ht="23.4" customHeight="1">
      <c r="A12" s="566"/>
      <c r="B12" s="974"/>
      <c r="C12" s="975"/>
      <c r="D12" s="1017" t="s">
        <v>399</v>
      </c>
      <c r="E12" s="581" t="s">
        <v>400</v>
      </c>
      <c r="F12" s="582"/>
      <c r="G12" s="583"/>
      <c r="H12" s="1011"/>
      <c r="I12" s="1012"/>
      <c r="J12" s="1013"/>
      <c r="K12" s="566"/>
    </row>
    <row r="13" spans="1:25" ht="23.4" customHeight="1">
      <c r="A13" s="566"/>
      <c r="B13" s="974"/>
      <c r="C13" s="975"/>
      <c r="D13" s="1017"/>
      <c r="E13" s="581" t="s">
        <v>401</v>
      </c>
      <c r="F13" s="582"/>
      <c r="G13" s="583"/>
      <c r="H13" s="1011"/>
      <c r="I13" s="1012"/>
      <c r="J13" s="1013"/>
      <c r="K13" s="566"/>
    </row>
    <row r="14" spans="1:25" ht="23.4" customHeight="1">
      <c r="A14" s="566"/>
      <c r="B14" s="974"/>
      <c r="C14" s="975"/>
      <c r="D14" s="1017"/>
      <c r="E14" s="581" t="s">
        <v>402</v>
      </c>
      <c r="F14" s="582"/>
      <c r="G14" s="583"/>
      <c r="H14" s="1011"/>
      <c r="I14" s="1012"/>
      <c r="J14" s="1013"/>
      <c r="K14" s="566"/>
    </row>
    <row r="15" spans="1:25" ht="23.4" customHeight="1">
      <c r="A15" s="566"/>
      <c r="B15" s="974"/>
      <c r="C15" s="975"/>
      <c r="D15" s="1018" t="s">
        <v>403</v>
      </c>
      <c r="E15" s="1019"/>
      <c r="F15" s="582"/>
      <c r="G15" s="583"/>
      <c r="H15" s="1011"/>
      <c r="I15" s="1012"/>
      <c r="J15" s="1013"/>
      <c r="K15" s="566"/>
    </row>
    <row r="16" spans="1:25" ht="25.2" customHeight="1">
      <c r="A16" s="566"/>
      <c r="B16" s="974"/>
      <c r="C16" s="975"/>
      <c r="D16" s="1020" t="s">
        <v>404</v>
      </c>
      <c r="E16" s="1021"/>
      <c r="F16" s="582"/>
      <c r="G16" s="583"/>
      <c r="H16" s="1011"/>
      <c r="I16" s="1012"/>
      <c r="J16" s="1013"/>
      <c r="K16" s="566"/>
    </row>
    <row r="17" spans="1:11" ht="25.2" customHeight="1">
      <c r="A17" s="566"/>
      <c r="B17" s="974"/>
      <c r="C17" s="975"/>
      <c r="D17" s="1017" t="s">
        <v>424</v>
      </c>
      <c r="E17" s="1022"/>
      <c r="F17" s="582"/>
      <c r="G17" s="583"/>
      <c r="H17" s="1011"/>
      <c r="I17" s="1012"/>
      <c r="J17" s="1013"/>
      <c r="K17" s="566"/>
    </row>
    <row r="18" spans="1:11" ht="22.2" customHeight="1">
      <c r="A18" s="566"/>
      <c r="B18" s="1004"/>
      <c r="C18" s="1006"/>
      <c r="D18" s="1023" t="s">
        <v>405</v>
      </c>
      <c r="E18" s="1024"/>
      <c r="F18" s="584"/>
      <c r="G18" s="585"/>
      <c r="H18" s="1014"/>
      <c r="I18" s="1015"/>
      <c r="J18" s="1016"/>
      <c r="K18" s="566"/>
    </row>
    <row r="19" spans="1:11" ht="22.2" customHeight="1">
      <c r="A19" s="566"/>
      <c r="B19" s="1003" t="s">
        <v>408</v>
      </c>
      <c r="C19" s="1005" t="s">
        <v>396</v>
      </c>
      <c r="D19" s="1007" t="s">
        <v>397</v>
      </c>
      <c r="E19" s="1008"/>
      <c r="F19" s="579"/>
      <c r="G19" s="580"/>
      <c r="H19" s="1009" t="s">
        <v>409</v>
      </c>
      <c r="I19" s="752"/>
      <c r="J19" s="1010"/>
      <c r="K19" s="566"/>
    </row>
    <row r="20" spans="1:11" ht="22.2" customHeight="1">
      <c r="A20" s="566"/>
      <c r="B20" s="974"/>
      <c r="C20" s="975"/>
      <c r="D20" s="1017" t="s">
        <v>399</v>
      </c>
      <c r="E20" s="581" t="s">
        <v>400</v>
      </c>
      <c r="F20" s="582"/>
      <c r="G20" s="583"/>
      <c r="H20" s="1011"/>
      <c r="I20" s="1012"/>
      <c r="J20" s="1013"/>
      <c r="K20" s="566"/>
    </row>
    <row r="21" spans="1:11" ht="22.2" customHeight="1">
      <c r="A21" s="566"/>
      <c r="B21" s="974"/>
      <c r="C21" s="975"/>
      <c r="D21" s="1017"/>
      <c r="E21" s="581" t="s">
        <v>401</v>
      </c>
      <c r="F21" s="582"/>
      <c r="G21" s="583"/>
      <c r="H21" s="1011"/>
      <c r="I21" s="1012"/>
      <c r="J21" s="1013"/>
      <c r="K21" s="566"/>
    </row>
    <row r="22" spans="1:11" ht="22.2" customHeight="1">
      <c r="A22" s="566"/>
      <c r="B22" s="974"/>
      <c r="C22" s="975"/>
      <c r="D22" s="1017"/>
      <c r="E22" s="581" t="s">
        <v>402</v>
      </c>
      <c r="F22" s="582"/>
      <c r="G22" s="583"/>
      <c r="H22" s="1011"/>
      <c r="I22" s="1012"/>
      <c r="J22" s="1013"/>
      <c r="K22" s="566"/>
    </row>
    <row r="23" spans="1:11" ht="22.2" customHeight="1">
      <c r="A23" s="566"/>
      <c r="B23" s="974"/>
      <c r="C23" s="975"/>
      <c r="D23" s="1018" t="s">
        <v>403</v>
      </c>
      <c r="E23" s="1019"/>
      <c r="F23" s="582"/>
      <c r="G23" s="583"/>
      <c r="H23" s="1011"/>
      <c r="I23" s="1012"/>
      <c r="J23" s="1013"/>
      <c r="K23" s="566"/>
    </row>
    <row r="24" spans="1:11" ht="25.2" customHeight="1">
      <c r="A24" s="566"/>
      <c r="B24" s="974"/>
      <c r="C24" s="975"/>
      <c r="D24" s="1020" t="s">
        <v>404</v>
      </c>
      <c r="E24" s="1021"/>
      <c r="F24" s="582"/>
      <c r="G24" s="583"/>
      <c r="H24" s="1011"/>
      <c r="I24" s="1012"/>
      <c r="J24" s="1013"/>
      <c r="K24" s="566"/>
    </row>
    <row r="25" spans="1:11" ht="25.2" customHeight="1">
      <c r="A25" s="566"/>
      <c r="B25" s="974"/>
      <c r="C25" s="975"/>
      <c r="D25" s="1017" t="s">
        <v>424</v>
      </c>
      <c r="E25" s="1022"/>
      <c r="F25" s="582"/>
      <c r="G25" s="583"/>
      <c r="H25" s="1011"/>
      <c r="I25" s="1012"/>
      <c r="J25" s="1013"/>
      <c r="K25" s="566"/>
    </row>
    <row r="26" spans="1:11" ht="22.2" customHeight="1">
      <c r="A26" s="566"/>
      <c r="B26" s="1004"/>
      <c r="C26" s="1006"/>
      <c r="D26" s="1023" t="s">
        <v>405</v>
      </c>
      <c r="E26" s="1024"/>
      <c r="F26" s="584"/>
      <c r="G26" s="585"/>
      <c r="H26" s="1014"/>
      <c r="I26" s="1015"/>
      <c r="J26" s="1016"/>
      <c r="K26" s="566"/>
    </row>
    <row r="27" spans="1:11" ht="22.2" customHeight="1">
      <c r="A27" s="566"/>
      <c r="B27" s="1003" t="s">
        <v>410</v>
      </c>
      <c r="C27" s="1005" t="s">
        <v>396</v>
      </c>
      <c r="D27" s="1007" t="s">
        <v>397</v>
      </c>
      <c r="E27" s="1008"/>
      <c r="F27" s="579"/>
      <c r="G27" s="580">
        <v>0</v>
      </c>
      <c r="H27" s="1009" t="s">
        <v>411</v>
      </c>
      <c r="I27" s="752"/>
      <c r="J27" s="1010"/>
      <c r="K27" s="566"/>
    </row>
    <row r="28" spans="1:11" ht="22.2" customHeight="1">
      <c r="A28" s="566"/>
      <c r="B28" s="974"/>
      <c r="C28" s="975"/>
      <c r="D28" s="1017" t="s">
        <v>399</v>
      </c>
      <c r="E28" s="581" t="s">
        <v>400</v>
      </c>
      <c r="F28" s="582"/>
      <c r="G28" s="583">
        <v>0</v>
      </c>
      <c r="H28" s="1011"/>
      <c r="I28" s="1012"/>
      <c r="J28" s="1013"/>
      <c r="K28" s="566"/>
    </row>
    <row r="29" spans="1:11" ht="22.2" customHeight="1">
      <c r="A29" s="566"/>
      <c r="B29" s="974"/>
      <c r="C29" s="975"/>
      <c r="D29" s="1017"/>
      <c r="E29" s="581" t="s">
        <v>401</v>
      </c>
      <c r="F29" s="582"/>
      <c r="G29" s="583">
        <v>0</v>
      </c>
      <c r="H29" s="1011"/>
      <c r="I29" s="1012"/>
      <c r="J29" s="1013"/>
      <c r="K29" s="566"/>
    </row>
    <row r="30" spans="1:11" ht="22.2" customHeight="1">
      <c r="A30" s="566"/>
      <c r="B30" s="974"/>
      <c r="C30" s="975"/>
      <c r="D30" s="1017"/>
      <c r="E30" s="581" t="s">
        <v>402</v>
      </c>
      <c r="F30" s="582"/>
      <c r="G30" s="583">
        <v>0</v>
      </c>
      <c r="H30" s="1011"/>
      <c r="I30" s="1012"/>
      <c r="J30" s="1013"/>
      <c r="K30" s="566"/>
    </row>
    <row r="31" spans="1:11" ht="22.2" customHeight="1">
      <c r="A31" s="566"/>
      <c r="B31" s="974"/>
      <c r="C31" s="975"/>
      <c r="D31" s="1018" t="s">
        <v>403</v>
      </c>
      <c r="E31" s="1019"/>
      <c r="F31" s="582"/>
      <c r="G31" s="583">
        <v>0</v>
      </c>
      <c r="H31" s="1011"/>
      <c r="I31" s="1012"/>
      <c r="J31" s="1013"/>
      <c r="K31" s="566"/>
    </row>
    <row r="32" spans="1:11" ht="25.2" customHeight="1">
      <c r="A32" s="566"/>
      <c r="B32" s="974"/>
      <c r="C32" s="975"/>
      <c r="D32" s="1020" t="s">
        <v>404</v>
      </c>
      <c r="E32" s="1021"/>
      <c r="F32" s="582"/>
      <c r="G32" s="583">
        <v>0</v>
      </c>
      <c r="H32" s="1011"/>
      <c r="I32" s="1012"/>
      <c r="J32" s="1013"/>
      <c r="K32" s="566"/>
    </row>
    <row r="33" spans="1:11" ht="25.2" customHeight="1">
      <c r="A33" s="566"/>
      <c r="B33" s="974"/>
      <c r="C33" s="975"/>
      <c r="D33" s="1017" t="s">
        <v>424</v>
      </c>
      <c r="E33" s="1022"/>
      <c r="F33" s="582"/>
      <c r="G33" s="583">
        <v>0</v>
      </c>
      <c r="H33" s="1011"/>
      <c r="I33" s="1012"/>
      <c r="J33" s="1013"/>
      <c r="K33" s="566"/>
    </row>
    <row r="34" spans="1:11" ht="22.2" customHeight="1">
      <c r="A34" s="566"/>
      <c r="B34" s="1004"/>
      <c r="C34" s="1006"/>
      <c r="D34" s="1023" t="s">
        <v>405</v>
      </c>
      <c r="E34" s="1024"/>
      <c r="F34" s="584"/>
      <c r="G34" s="585">
        <v>0</v>
      </c>
      <c r="H34" s="1014"/>
      <c r="I34" s="1015"/>
      <c r="J34" s="1016"/>
      <c r="K34" s="566"/>
    </row>
    <row r="35" spans="1:11" ht="22.2" customHeight="1" thickBot="1">
      <c r="A35" s="566"/>
      <c r="B35" s="1034" t="s">
        <v>413</v>
      </c>
      <c r="C35" s="1035"/>
      <c r="D35" s="1035"/>
      <c r="E35" s="1036"/>
      <c r="F35" s="588"/>
      <c r="G35" s="589"/>
      <c r="H35" s="1037"/>
      <c r="I35" s="1038"/>
      <c r="J35" s="1039"/>
      <c r="K35" s="566"/>
    </row>
    <row r="36" spans="1:11" ht="69.900000000000006" customHeight="1" thickBot="1">
      <c r="A36" s="566"/>
      <c r="B36" s="1040" t="s">
        <v>426</v>
      </c>
      <c r="C36" s="1041"/>
      <c r="D36" s="1041"/>
      <c r="E36" s="1041"/>
      <c r="F36" s="1042"/>
      <c r="G36" s="1042"/>
      <c r="H36" s="1042"/>
      <c r="I36" s="1042"/>
      <c r="J36" s="590" t="s">
        <v>414</v>
      </c>
      <c r="K36" s="566"/>
    </row>
    <row r="37" spans="1:11" ht="16.5" customHeight="1" thickBot="1">
      <c r="A37" s="566"/>
      <c r="B37" s="591" t="s">
        <v>422</v>
      </c>
      <c r="C37" s="592"/>
      <c r="D37" s="592"/>
      <c r="E37" s="592"/>
      <c r="F37" s="592"/>
      <c r="G37" s="592"/>
      <c r="H37" s="592"/>
      <c r="I37" s="592"/>
      <c r="J37" s="593">
        <f>工場・発生材!Q2</f>
        <v>0</v>
      </c>
      <c r="K37" s="566"/>
    </row>
    <row r="38" spans="1:11">
      <c r="A38" s="566"/>
      <c r="B38" s="566"/>
      <c r="C38" s="566"/>
      <c r="D38" s="594" t="s">
        <v>416</v>
      </c>
      <c r="E38" s="595"/>
      <c r="F38" s="595"/>
      <c r="G38" s="595"/>
      <c r="H38" s="595"/>
      <c r="I38" s="605"/>
      <c r="J38" s="592"/>
      <c r="K38" s="566"/>
    </row>
    <row r="39" spans="1:11" ht="18" customHeight="1">
      <c r="A39" s="566"/>
      <c r="B39" s="566"/>
      <c r="C39" s="566"/>
      <c r="D39" s="1025" t="s">
        <v>417</v>
      </c>
      <c r="E39" s="1026"/>
      <c r="F39" s="1026"/>
      <c r="G39" s="1026"/>
      <c r="H39" s="1026"/>
      <c r="I39" s="1027"/>
      <c r="J39" s="592"/>
      <c r="K39" s="566"/>
    </row>
    <row r="40" spans="1:11" ht="14.25" customHeight="1" thickBot="1">
      <c r="A40" s="566"/>
      <c r="B40" s="566"/>
      <c r="C40" s="566"/>
      <c r="D40" s="1028"/>
      <c r="E40" s="1029"/>
      <c r="F40" s="1029"/>
      <c r="G40" s="1029"/>
      <c r="H40" s="1029"/>
      <c r="I40" s="1030"/>
      <c r="J40" s="592"/>
      <c r="K40" s="566"/>
    </row>
    <row r="41" spans="1:11">
      <c r="B41" s="596"/>
      <c r="C41" s="596"/>
      <c r="D41" s="596"/>
      <c r="E41" s="596"/>
      <c r="F41" s="596"/>
      <c r="G41" s="596"/>
      <c r="H41" s="596"/>
      <c r="I41" s="596"/>
      <c r="J41" s="597"/>
    </row>
    <row r="42" spans="1:11">
      <c r="B42" s="597"/>
      <c r="C42" s="597"/>
      <c r="D42" s="597"/>
      <c r="E42" s="597"/>
      <c r="F42" s="597"/>
      <c r="G42" s="597"/>
      <c r="H42" s="597"/>
      <c r="I42" s="597"/>
      <c r="J42" s="597"/>
    </row>
    <row r="43" spans="1:11">
      <c r="B43" s="597"/>
      <c r="C43" s="597"/>
      <c r="D43" s="597"/>
      <c r="E43" s="597"/>
      <c r="F43" s="597"/>
      <c r="G43" s="597"/>
      <c r="H43" s="597"/>
      <c r="I43" s="597"/>
      <c r="J43" s="597"/>
    </row>
    <row r="44" spans="1:11">
      <c r="B44" s="597"/>
      <c r="C44" s="597"/>
      <c r="D44" s="597"/>
      <c r="E44" s="597"/>
      <c r="F44" s="597"/>
      <c r="G44" s="597"/>
      <c r="H44" s="597"/>
      <c r="I44" s="597"/>
      <c r="J44" s="597"/>
    </row>
    <row r="45" spans="1:11">
      <c r="B45" s="597"/>
      <c r="C45" s="597"/>
      <c r="D45" s="597"/>
      <c r="E45" s="597"/>
      <c r="F45" s="597"/>
      <c r="G45" s="597"/>
      <c r="H45" s="597"/>
      <c r="I45" s="597"/>
      <c r="J45" s="597"/>
    </row>
    <row r="46" spans="1:11">
      <c r="B46" s="597"/>
      <c r="C46" s="597"/>
      <c r="D46" s="597"/>
      <c r="E46" s="597"/>
      <c r="F46" s="597"/>
      <c r="G46" s="597"/>
      <c r="H46" s="597"/>
      <c r="I46" s="597"/>
      <c r="J46" s="597"/>
    </row>
    <row r="47" spans="1:11">
      <c r="B47" s="597"/>
      <c r="C47" s="597"/>
      <c r="D47" s="597"/>
      <c r="E47" s="597"/>
      <c r="F47" s="597"/>
      <c r="G47" s="597"/>
      <c r="H47" s="597"/>
      <c r="I47" s="597"/>
      <c r="J47" s="597"/>
    </row>
    <row r="48" spans="1:11">
      <c r="B48" s="597"/>
      <c r="C48" s="597"/>
      <c r="D48" s="597"/>
      <c r="E48" s="597"/>
      <c r="F48" s="597"/>
      <c r="G48" s="597"/>
      <c r="H48" s="597"/>
      <c r="I48" s="597"/>
      <c r="J48" s="597"/>
    </row>
    <row r="49" spans="2:10">
      <c r="B49" s="597"/>
      <c r="C49" s="597"/>
      <c r="D49" s="597"/>
      <c r="E49" s="597"/>
      <c r="F49" s="597"/>
      <c r="G49" s="597"/>
      <c r="H49" s="597"/>
      <c r="I49" s="597"/>
      <c r="J49" s="597"/>
    </row>
    <row r="50" spans="2:10">
      <c r="B50" s="597"/>
      <c r="C50" s="597"/>
      <c r="D50" s="597"/>
      <c r="E50" s="597"/>
      <c r="F50" s="597"/>
      <c r="G50" s="597"/>
      <c r="H50" s="597"/>
      <c r="I50" s="597"/>
      <c r="J50" s="597"/>
    </row>
    <row r="51" spans="2:10">
      <c r="B51" s="597"/>
      <c r="C51" s="597"/>
      <c r="D51" s="597"/>
      <c r="E51" s="597"/>
      <c r="F51" s="597"/>
      <c r="G51" s="597"/>
      <c r="H51" s="597"/>
      <c r="I51" s="597"/>
      <c r="J51" s="597"/>
    </row>
    <row r="52" spans="2:10">
      <c r="B52" s="597"/>
      <c r="C52" s="597"/>
      <c r="D52" s="597"/>
      <c r="E52" s="597"/>
      <c r="F52" s="597"/>
      <c r="G52" s="597"/>
      <c r="H52" s="597"/>
      <c r="I52" s="597"/>
      <c r="J52" s="597"/>
    </row>
    <row r="53" spans="2:10">
      <c r="B53" s="597"/>
      <c r="C53" s="597"/>
      <c r="D53" s="597"/>
      <c r="E53" s="597"/>
      <c r="F53" s="597"/>
      <c r="G53" s="597"/>
      <c r="H53" s="597"/>
      <c r="I53" s="597"/>
      <c r="J53" s="597"/>
    </row>
    <row r="54" spans="2:10">
      <c r="B54" s="597"/>
      <c r="C54" s="597"/>
      <c r="D54" s="597"/>
      <c r="E54" s="597"/>
      <c r="F54" s="597"/>
      <c r="G54" s="597"/>
      <c r="H54" s="597"/>
      <c r="I54" s="597"/>
      <c r="J54" s="597"/>
    </row>
    <row r="55" spans="2:10">
      <c r="B55" s="597"/>
      <c r="C55" s="597"/>
      <c r="D55" s="597"/>
      <c r="E55" s="597"/>
      <c r="F55" s="597"/>
      <c r="G55" s="597"/>
      <c r="H55" s="597"/>
      <c r="I55" s="597"/>
      <c r="J55" s="597"/>
    </row>
    <row r="56" spans="2:10">
      <c r="B56" s="597"/>
      <c r="C56" s="597"/>
      <c r="D56" s="597"/>
      <c r="E56" s="597"/>
      <c r="F56" s="597"/>
      <c r="G56" s="597"/>
      <c r="H56" s="597"/>
      <c r="I56" s="597"/>
      <c r="J56" s="597"/>
    </row>
    <row r="57" spans="2:10">
      <c r="B57" s="597"/>
      <c r="C57" s="597"/>
      <c r="D57" s="597"/>
      <c r="E57" s="597"/>
      <c r="F57" s="597"/>
      <c r="G57" s="597"/>
      <c r="H57" s="597"/>
      <c r="I57" s="597"/>
      <c r="J57" s="597"/>
    </row>
    <row r="58" spans="2:10">
      <c r="B58" s="597"/>
      <c r="C58" s="597"/>
      <c r="D58" s="597"/>
      <c r="E58" s="597"/>
      <c r="F58" s="597"/>
      <c r="G58" s="597"/>
      <c r="H58" s="597"/>
      <c r="I58" s="597"/>
      <c r="J58" s="597"/>
    </row>
    <row r="59" spans="2:10">
      <c r="B59" s="597"/>
      <c r="C59" s="597"/>
      <c r="D59" s="597"/>
      <c r="E59" s="597"/>
      <c r="F59" s="597"/>
      <c r="G59" s="597"/>
      <c r="H59" s="597"/>
      <c r="I59" s="597"/>
      <c r="J59" s="597"/>
    </row>
    <row r="60" spans="2:10">
      <c r="B60" s="598"/>
      <c r="C60" s="598"/>
      <c r="D60" s="598"/>
      <c r="E60" s="598"/>
      <c r="F60" s="598"/>
      <c r="G60" s="598"/>
      <c r="H60" s="598"/>
      <c r="I60" s="598"/>
      <c r="J60" s="598"/>
    </row>
    <row r="61" spans="2:10">
      <c r="B61" s="598"/>
      <c r="C61" s="598"/>
      <c r="D61" s="598"/>
      <c r="E61" s="598"/>
      <c r="F61" s="598"/>
      <c r="G61" s="598"/>
      <c r="H61" s="598"/>
      <c r="I61" s="598"/>
      <c r="J61" s="598"/>
    </row>
    <row r="62" spans="2:10">
      <c r="B62" s="598"/>
      <c r="C62" s="598"/>
      <c r="D62" s="598"/>
      <c r="E62" s="598"/>
      <c r="F62" s="598"/>
      <c r="G62" s="598"/>
      <c r="H62" s="598"/>
      <c r="I62" s="598"/>
      <c r="J62" s="598"/>
    </row>
    <row r="63" spans="2:10">
      <c r="B63" s="598"/>
      <c r="C63" s="598"/>
      <c r="D63" s="598"/>
      <c r="E63" s="598"/>
      <c r="F63" s="598"/>
      <c r="G63" s="598"/>
      <c r="H63" s="598"/>
      <c r="I63" s="598"/>
      <c r="J63" s="598"/>
    </row>
    <row r="64" spans="2:10">
      <c r="B64" s="598"/>
      <c r="C64" s="598"/>
      <c r="D64" s="598"/>
      <c r="E64" s="598"/>
      <c r="F64" s="598"/>
      <c r="G64" s="598"/>
      <c r="H64" s="598"/>
      <c r="I64" s="598"/>
      <c r="J64" s="598"/>
    </row>
    <row r="65" spans="2:10">
      <c r="B65" s="598"/>
      <c r="C65" s="598"/>
      <c r="D65" s="598"/>
      <c r="E65" s="598"/>
      <c r="F65" s="598"/>
      <c r="G65" s="598"/>
      <c r="H65" s="598"/>
      <c r="I65" s="598"/>
      <c r="J65" s="598"/>
    </row>
    <row r="66" spans="2:10">
      <c r="B66" s="598"/>
      <c r="C66" s="598"/>
      <c r="D66" s="598"/>
      <c r="E66" s="598"/>
      <c r="F66" s="598"/>
      <c r="G66" s="598"/>
      <c r="H66" s="598"/>
      <c r="I66" s="598"/>
      <c r="J66" s="598"/>
    </row>
    <row r="67" spans="2:10">
      <c r="B67" s="598"/>
      <c r="C67" s="598"/>
      <c r="D67" s="598"/>
      <c r="E67" s="598"/>
      <c r="F67" s="598"/>
      <c r="G67" s="598"/>
      <c r="H67" s="598"/>
      <c r="I67" s="598"/>
      <c r="J67" s="598"/>
    </row>
    <row r="68" spans="2:10">
      <c r="B68" s="598"/>
      <c r="C68" s="598"/>
      <c r="D68" s="598"/>
      <c r="E68" s="598"/>
      <c r="F68" s="598"/>
      <c r="G68" s="598"/>
      <c r="H68" s="598"/>
      <c r="I68" s="598"/>
      <c r="J68" s="598"/>
    </row>
    <row r="69" spans="2:10">
      <c r="B69" s="598"/>
      <c r="C69" s="598"/>
      <c r="D69" s="598"/>
      <c r="E69" s="598"/>
      <c r="F69" s="598"/>
      <c r="G69" s="598"/>
      <c r="H69" s="598"/>
      <c r="I69" s="598"/>
      <c r="J69" s="598"/>
    </row>
    <row r="70" spans="2:10">
      <c r="B70" s="598"/>
      <c r="C70" s="598"/>
      <c r="D70" s="598"/>
      <c r="E70" s="598"/>
      <c r="F70" s="598"/>
      <c r="G70" s="598"/>
      <c r="H70" s="598"/>
      <c r="I70" s="598"/>
      <c r="J70" s="598"/>
    </row>
    <row r="71" spans="2:10">
      <c r="B71" s="598"/>
      <c r="C71" s="598"/>
      <c r="D71" s="598"/>
      <c r="E71" s="598"/>
      <c r="F71" s="598"/>
      <c r="G71" s="598"/>
      <c r="H71" s="598"/>
      <c r="I71" s="598"/>
      <c r="J71" s="598"/>
    </row>
    <row r="72" spans="2:10">
      <c r="B72" s="598"/>
      <c r="C72" s="598"/>
      <c r="D72" s="598"/>
      <c r="E72" s="598"/>
      <c r="F72" s="598"/>
      <c r="G72" s="598"/>
      <c r="H72" s="598"/>
      <c r="I72" s="598"/>
      <c r="J72" s="598"/>
    </row>
    <row r="73" spans="2:10">
      <c r="B73" s="598"/>
      <c r="C73" s="598"/>
      <c r="D73" s="598"/>
      <c r="E73" s="598"/>
      <c r="F73" s="598"/>
      <c r="G73" s="598"/>
      <c r="H73" s="598"/>
      <c r="I73" s="598"/>
      <c r="J73" s="598"/>
    </row>
    <row r="74" spans="2:10">
      <c r="B74" s="598"/>
      <c r="C74" s="598"/>
      <c r="D74" s="598"/>
      <c r="E74" s="598"/>
      <c r="F74" s="598"/>
      <c r="G74" s="598"/>
      <c r="H74" s="598"/>
      <c r="I74" s="598"/>
      <c r="J74" s="598"/>
    </row>
    <row r="75" spans="2:10">
      <c r="B75" s="598"/>
      <c r="C75" s="598"/>
      <c r="D75" s="598"/>
      <c r="E75" s="598"/>
      <c r="F75" s="598"/>
      <c r="G75" s="598"/>
      <c r="H75" s="598"/>
      <c r="I75" s="598"/>
      <c r="J75" s="598"/>
    </row>
    <row r="76" spans="2:10">
      <c r="B76" s="598"/>
      <c r="C76" s="598"/>
      <c r="D76" s="598"/>
      <c r="E76" s="598"/>
      <c r="F76" s="598"/>
      <c r="G76" s="598"/>
      <c r="H76" s="598"/>
      <c r="I76" s="598"/>
      <c r="J76" s="598"/>
    </row>
    <row r="77" spans="2:10">
      <c r="B77" s="598"/>
      <c r="C77" s="598"/>
      <c r="D77" s="598"/>
      <c r="E77" s="598"/>
      <c r="F77" s="598"/>
      <c r="G77" s="598"/>
      <c r="H77" s="598"/>
      <c r="I77" s="598"/>
      <c r="J77" s="598"/>
    </row>
    <row r="78" spans="2:10">
      <c r="B78" s="598"/>
      <c r="C78" s="598"/>
      <c r="D78" s="598"/>
      <c r="E78" s="598"/>
      <c r="F78" s="598"/>
      <c r="G78" s="598"/>
      <c r="H78" s="598"/>
      <c r="I78" s="598"/>
      <c r="J78" s="598"/>
    </row>
    <row r="79" spans="2:10">
      <c r="B79" s="598"/>
      <c r="C79" s="598"/>
      <c r="D79" s="598"/>
      <c r="E79" s="598"/>
      <c r="F79" s="598"/>
      <c r="G79" s="598"/>
      <c r="H79" s="598"/>
      <c r="I79" s="598"/>
      <c r="J79" s="598"/>
    </row>
    <row r="80" spans="2:10">
      <c r="B80" s="598"/>
      <c r="C80" s="598"/>
      <c r="D80" s="598"/>
      <c r="E80" s="598"/>
      <c r="F80" s="598"/>
      <c r="G80" s="598"/>
      <c r="H80" s="598"/>
      <c r="I80" s="598"/>
      <c r="J80" s="598"/>
    </row>
    <row r="81" spans="2:10">
      <c r="B81" s="598"/>
      <c r="C81" s="598"/>
      <c r="D81" s="598"/>
      <c r="E81" s="598"/>
      <c r="F81" s="598"/>
      <c r="G81" s="598"/>
      <c r="H81" s="598"/>
      <c r="I81" s="598"/>
      <c r="J81" s="598"/>
    </row>
    <row r="82" spans="2:10">
      <c r="B82" s="598"/>
      <c r="C82" s="598"/>
      <c r="D82" s="598"/>
      <c r="E82" s="598"/>
      <c r="F82" s="598"/>
      <c r="G82" s="598"/>
      <c r="H82" s="598"/>
      <c r="I82" s="598"/>
      <c r="J82" s="598"/>
    </row>
    <row r="83" spans="2:10">
      <c r="B83" s="598"/>
      <c r="C83" s="598"/>
      <c r="D83" s="598"/>
      <c r="E83" s="598"/>
      <c r="F83" s="598"/>
      <c r="G83" s="598"/>
      <c r="H83" s="598"/>
      <c r="I83" s="598"/>
      <c r="J83" s="598"/>
    </row>
    <row r="84" spans="2:10">
      <c r="B84" s="598"/>
      <c r="C84" s="598"/>
      <c r="D84" s="598"/>
      <c r="E84" s="598"/>
      <c r="F84" s="598"/>
      <c r="G84" s="598"/>
      <c r="H84" s="598"/>
      <c r="I84" s="598"/>
      <c r="J84" s="598"/>
    </row>
    <row r="85" spans="2:10">
      <c r="B85" s="598"/>
      <c r="C85" s="598"/>
      <c r="D85" s="598"/>
      <c r="E85" s="598"/>
      <c r="F85" s="598"/>
      <c r="G85" s="598"/>
      <c r="H85" s="598"/>
      <c r="I85" s="598"/>
      <c r="J85" s="598"/>
    </row>
    <row r="86" spans="2:10">
      <c r="B86" s="598"/>
      <c r="C86" s="598"/>
      <c r="D86" s="598"/>
      <c r="E86" s="598"/>
      <c r="F86" s="598"/>
      <c r="G86" s="598"/>
      <c r="H86" s="598"/>
      <c r="I86" s="598"/>
      <c r="J86" s="598"/>
    </row>
    <row r="87" spans="2:10">
      <c r="B87" s="598"/>
      <c r="C87" s="598"/>
      <c r="D87" s="598"/>
      <c r="E87" s="598"/>
      <c r="F87" s="598"/>
      <c r="G87" s="598"/>
      <c r="H87" s="598"/>
      <c r="I87" s="598"/>
      <c r="J87" s="598"/>
    </row>
    <row r="88" spans="2:10">
      <c r="B88" s="598"/>
      <c r="C88" s="598"/>
      <c r="D88" s="598"/>
      <c r="E88" s="598"/>
      <c r="F88" s="598"/>
      <c r="G88" s="598"/>
      <c r="H88" s="598"/>
      <c r="I88" s="598"/>
      <c r="J88" s="598"/>
    </row>
    <row r="89" spans="2:10">
      <c r="B89" s="598"/>
      <c r="C89" s="598"/>
      <c r="D89" s="598"/>
      <c r="E89" s="598"/>
      <c r="F89" s="598"/>
      <c r="G89" s="598"/>
      <c r="H89" s="598"/>
      <c r="I89" s="598"/>
      <c r="J89" s="598"/>
    </row>
    <row r="90" spans="2:10">
      <c r="B90" s="598"/>
      <c r="C90" s="598"/>
      <c r="D90" s="598"/>
      <c r="E90" s="598"/>
      <c r="F90" s="598"/>
      <c r="G90" s="598"/>
      <c r="H90" s="598"/>
      <c r="I90" s="598"/>
      <c r="J90" s="598"/>
    </row>
    <row r="91" spans="2:10">
      <c r="B91" s="598"/>
      <c r="C91" s="598"/>
      <c r="D91" s="598"/>
      <c r="E91" s="598"/>
      <c r="F91" s="598"/>
      <c r="G91" s="598"/>
      <c r="H91" s="598"/>
      <c r="I91" s="598"/>
      <c r="J91" s="598"/>
    </row>
    <row r="92" spans="2:10">
      <c r="B92" s="598"/>
      <c r="C92" s="598"/>
      <c r="D92" s="598"/>
      <c r="E92" s="598"/>
      <c r="F92" s="598"/>
      <c r="G92" s="598"/>
      <c r="H92" s="598"/>
      <c r="I92" s="598"/>
      <c r="J92" s="598"/>
    </row>
    <row r="93" spans="2:10">
      <c r="B93" s="598"/>
      <c r="C93" s="598"/>
      <c r="D93" s="598"/>
      <c r="E93" s="598"/>
      <c r="F93" s="598"/>
      <c r="G93" s="598"/>
      <c r="H93" s="598"/>
      <c r="I93" s="598"/>
      <c r="J93" s="598"/>
    </row>
    <row r="94" spans="2:10">
      <c r="B94" s="598"/>
      <c r="C94" s="598"/>
      <c r="D94" s="598"/>
      <c r="E94" s="598"/>
      <c r="F94" s="598"/>
      <c r="G94" s="598"/>
      <c r="H94" s="598"/>
      <c r="I94" s="598"/>
      <c r="J94" s="598"/>
    </row>
    <row r="95" spans="2:10">
      <c r="B95" s="598"/>
      <c r="C95" s="598"/>
      <c r="D95" s="598"/>
      <c r="E95" s="598"/>
      <c r="F95" s="598"/>
      <c r="G95" s="598"/>
      <c r="H95" s="598"/>
      <c r="I95" s="598"/>
      <c r="J95" s="598"/>
    </row>
    <row r="96" spans="2:10">
      <c r="B96" s="598"/>
      <c r="C96" s="598"/>
      <c r="D96" s="598"/>
      <c r="E96" s="598"/>
      <c r="F96" s="598"/>
      <c r="G96" s="598"/>
      <c r="H96" s="598"/>
      <c r="I96" s="598"/>
      <c r="J96" s="598"/>
    </row>
    <row r="97" spans="2:10">
      <c r="B97" s="598"/>
      <c r="C97" s="598"/>
      <c r="D97" s="598"/>
      <c r="E97" s="598"/>
      <c r="F97" s="598"/>
      <c r="G97" s="598"/>
      <c r="H97" s="598"/>
      <c r="I97" s="598"/>
      <c r="J97" s="598"/>
    </row>
    <row r="98" spans="2:10">
      <c r="B98" s="598"/>
      <c r="C98" s="598"/>
      <c r="D98" s="598"/>
      <c r="E98" s="598"/>
      <c r="F98" s="598"/>
      <c r="G98" s="598"/>
      <c r="H98" s="598"/>
      <c r="I98" s="598"/>
      <c r="J98" s="598"/>
    </row>
    <row r="99" spans="2:10">
      <c r="B99" s="598"/>
      <c r="C99" s="598"/>
      <c r="D99" s="598"/>
      <c r="E99" s="598"/>
      <c r="F99" s="598"/>
      <c r="G99" s="598"/>
      <c r="H99" s="598"/>
      <c r="I99" s="598"/>
      <c r="J99" s="598"/>
    </row>
    <row r="100" spans="2:10">
      <c r="B100" s="598"/>
      <c r="C100" s="598"/>
      <c r="D100" s="598"/>
      <c r="E100" s="598"/>
      <c r="F100" s="598"/>
      <c r="G100" s="598"/>
      <c r="H100" s="598"/>
      <c r="I100" s="598"/>
      <c r="J100" s="598"/>
    </row>
    <row r="101" spans="2:10">
      <c r="B101" s="598"/>
      <c r="C101" s="598"/>
      <c r="D101" s="598"/>
      <c r="E101" s="598"/>
      <c r="F101" s="598"/>
      <c r="G101" s="598"/>
      <c r="H101" s="598"/>
      <c r="I101" s="598"/>
      <c r="J101" s="598"/>
    </row>
    <row r="102" spans="2:10">
      <c r="B102" s="598"/>
      <c r="C102" s="598"/>
      <c r="D102" s="598"/>
      <c r="E102" s="598"/>
      <c r="F102" s="598"/>
      <c r="G102" s="598"/>
      <c r="H102" s="598"/>
      <c r="I102" s="598"/>
      <c r="J102" s="598"/>
    </row>
    <row r="103" spans="2:10">
      <c r="B103" s="598"/>
      <c r="C103" s="598"/>
      <c r="D103" s="598"/>
      <c r="E103" s="598"/>
      <c r="F103" s="598"/>
      <c r="G103" s="598"/>
      <c r="H103" s="598"/>
      <c r="I103" s="598"/>
      <c r="J103" s="598"/>
    </row>
    <row r="104" spans="2:10">
      <c r="B104" s="598"/>
      <c r="C104" s="598"/>
      <c r="D104" s="598"/>
      <c r="E104" s="598"/>
      <c r="F104" s="598"/>
      <c r="G104" s="598"/>
      <c r="H104" s="598"/>
      <c r="I104" s="598"/>
      <c r="J104" s="598"/>
    </row>
    <row r="105" spans="2:10">
      <c r="B105" s="598"/>
      <c r="C105" s="598"/>
      <c r="D105" s="598"/>
      <c r="E105" s="598"/>
      <c r="F105" s="598"/>
      <c r="G105" s="598"/>
      <c r="H105" s="598"/>
      <c r="I105" s="598"/>
      <c r="J105" s="598"/>
    </row>
    <row r="106" spans="2:10">
      <c r="B106" s="598"/>
      <c r="C106" s="598"/>
      <c r="D106" s="598"/>
      <c r="E106" s="598"/>
      <c r="F106" s="598"/>
      <c r="G106" s="598"/>
      <c r="H106" s="598"/>
      <c r="I106" s="598"/>
      <c r="J106" s="598"/>
    </row>
    <row r="107" spans="2:10">
      <c r="B107" s="598"/>
      <c r="C107" s="598"/>
      <c r="D107" s="598"/>
      <c r="E107" s="598"/>
      <c r="F107" s="598"/>
      <c r="G107" s="598"/>
      <c r="H107" s="598"/>
      <c r="I107" s="598"/>
      <c r="J107" s="598"/>
    </row>
    <row r="108" spans="2:10">
      <c r="B108" s="598"/>
      <c r="C108" s="598"/>
      <c r="D108" s="598"/>
      <c r="E108" s="598"/>
      <c r="F108" s="598"/>
      <c r="G108" s="598"/>
      <c r="H108" s="598"/>
      <c r="I108" s="598"/>
      <c r="J108" s="598"/>
    </row>
    <row r="109" spans="2:10">
      <c r="B109" s="598"/>
      <c r="C109" s="598"/>
      <c r="D109" s="598"/>
      <c r="E109" s="598"/>
      <c r="F109" s="598"/>
      <c r="G109" s="598"/>
      <c r="H109" s="598"/>
      <c r="I109" s="598"/>
      <c r="J109" s="598"/>
    </row>
    <row r="110" spans="2:10">
      <c r="B110" s="598"/>
      <c r="C110" s="598"/>
      <c r="D110" s="598"/>
      <c r="E110" s="598"/>
      <c r="F110" s="598"/>
      <c r="G110" s="598"/>
      <c r="H110" s="598"/>
      <c r="I110" s="598"/>
      <c r="J110" s="598"/>
    </row>
    <row r="111" spans="2:10">
      <c r="B111" s="598"/>
      <c r="C111" s="598"/>
      <c r="D111" s="598"/>
      <c r="E111" s="598"/>
      <c r="F111" s="598"/>
      <c r="G111" s="598"/>
      <c r="H111" s="598"/>
      <c r="I111" s="598"/>
      <c r="J111" s="598"/>
    </row>
    <row r="112" spans="2:10">
      <c r="B112" s="598"/>
      <c r="C112" s="598"/>
      <c r="D112" s="598"/>
      <c r="E112" s="598"/>
      <c r="F112" s="598"/>
      <c r="G112" s="598"/>
      <c r="H112" s="598"/>
      <c r="I112" s="598"/>
      <c r="J112" s="598"/>
    </row>
    <row r="113" spans="2:10">
      <c r="B113" s="598"/>
      <c r="C113" s="598"/>
      <c r="D113" s="598"/>
      <c r="E113" s="598"/>
      <c r="F113" s="598"/>
      <c r="G113" s="598"/>
      <c r="H113" s="598"/>
      <c r="I113" s="598"/>
      <c r="J113" s="598"/>
    </row>
    <row r="114" spans="2:10">
      <c r="B114" s="598"/>
      <c r="C114" s="598"/>
      <c r="D114" s="598"/>
      <c r="E114" s="598"/>
      <c r="F114" s="598"/>
      <c r="G114" s="598"/>
      <c r="H114" s="598"/>
      <c r="I114" s="598"/>
      <c r="J114" s="598"/>
    </row>
    <row r="115" spans="2:10">
      <c r="B115" s="598"/>
      <c r="C115" s="598"/>
      <c r="D115" s="598"/>
      <c r="E115" s="598"/>
      <c r="F115" s="598"/>
      <c r="G115" s="598"/>
      <c r="H115" s="598"/>
      <c r="I115" s="598"/>
      <c r="J115" s="598"/>
    </row>
    <row r="116" spans="2:10">
      <c r="B116" s="598"/>
      <c r="C116" s="598"/>
      <c r="D116" s="598"/>
      <c r="E116" s="598"/>
      <c r="F116" s="598"/>
      <c r="G116" s="598"/>
      <c r="H116" s="598"/>
      <c r="I116" s="598"/>
      <c r="J116" s="598"/>
    </row>
    <row r="117" spans="2:10">
      <c r="B117" s="598"/>
      <c r="C117" s="598"/>
      <c r="D117" s="598"/>
      <c r="E117" s="598"/>
      <c r="F117" s="598"/>
      <c r="G117" s="598"/>
      <c r="H117" s="598"/>
      <c r="I117" s="598"/>
      <c r="J117" s="598"/>
    </row>
    <row r="118" spans="2:10">
      <c r="B118" s="598"/>
      <c r="C118" s="598"/>
      <c r="D118" s="598"/>
      <c r="E118" s="598"/>
      <c r="F118" s="598"/>
      <c r="G118" s="598"/>
      <c r="H118" s="598"/>
      <c r="I118" s="598"/>
      <c r="J118" s="598"/>
    </row>
    <row r="119" spans="2:10">
      <c r="B119" s="598"/>
      <c r="C119" s="598"/>
      <c r="D119" s="598"/>
      <c r="E119" s="598"/>
      <c r="F119" s="598"/>
      <c r="G119" s="598"/>
      <c r="H119" s="598"/>
      <c r="I119" s="598"/>
      <c r="J119" s="598"/>
    </row>
    <row r="120" spans="2:10">
      <c r="B120" s="598"/>
      <c r="C120" s="598"/>
      <c r="D120" s="598"/>
      <c r="E120" s="598"/>
      <c r="F120" s="598"/>
      <c r="G120" s="598"/>
      <c r="H120" s="598"/>
      <c r="I120" s="598"/>
      <c r="J120" s="598"/>
    </row>
    <row r="121" spans="2:10">
      <c r="B121" s="598"/>
      <c r="C121" s="598"/>
      <c r="D121" s="598"/>
      <c r="E121" s="598"/>
      <c r="F121" s="598"/>
      <c r="G121" s="598"/>
      <c r="H121" s="598"/>
      <c r="I121" s="598"/>
      <c r="J121" s="598"/>
    </row>
    <row r="122" spans="2:10">
      <c r="B122" s="598"/>
      <c r="C122" s="598"/>
      <c r="D122" s="598"/>
      <c r="E122" s="598"/>
      <c r="F122" s="598"/>
      <c r="G122" s="598"/>
      <c r="H122" s="598"/>
      <c r="I122" s="598"/>
      <c r="J122" s="598"/>
    </row>
    <row r="123" spans="2:10">
      <c r="B123" s="598"/>
      <c r="C123" s="598"/>
      <c r="D123" s="598"/>
      <c r="E123" s="598"/>
      <c r="F123" s="598"/>
      <c r="G123" s="598"/>
      <c r="H123" s="598"/>
      <c r="I123" s="598"/>
      <c r="J123" s="598"/>
    </row>
    <row r="124" spans="2:10">
      <c r="B124" s="598"/>
      <c r="C124" s="598"/>
      <c r="D124" s="598"/>
      <c r="E124" s="598"/>
      <c r="F124" s="598"/>
      <c r="G124" s="598"/>
      <c r="H124" s="598"/>
      <c r="I124" s="598"/>
      <c r="J124" s="598"/>
    </row>
    <row r="125" spans="2:10">
      <c r="B125" s="598"/>
      <c r="C125" s="598"/>
      <c r="D125" s="598"/>
      <c r="E125" s="598"/>
      <c r="F125" s="598"/>
      <c r="G125" s="598"/>
      <c r="H125" s="598"/>
      <c r="I125" s="598"/>
      <c r="J125" s="598"/>
    </row>
    <row r="126" spans="2:10">
      <c r="B126" s="598"/>
      <c r="C126" s="598"/>
      <c r="D126" s="598"/>
      <c r="E126" s="598"/>
      <c r="F126" s="598"/>
      <c r="G126" s="598"/>
      <c r="H126" s="598"/>
      <c r="I126" s="598"/>
      <c r="J126" s="598"/>
    </row>
    <row r="127" spans="2:10">
      <c r="B127" s="598"/>
      <c r="C127" s="598"/>
      <c r="D127" s="598"/>
      <c r="E127" s="598"/>
      <c r="F127" s="598"/>
      <c r="G127" s="598"/>
      <c r="H127" s="598"/>
      <c r="I127" s="598"/>
      <c r="J127" s="598"/>
    </row>
    <row r="128" spans="2:10">
      <c r="B128" s="598"/>
      <c r="C128" s="598"/>
      <c r="D128" s="598"/>
      <c r="E128" s="598"/>
      <c r="F128" s="598"/>
      <c r="G128" s="598"/>
      <c r="H128" s="598"/>
      <c r="I128" s="598"/>
      <c r="J128" s="598"/>
    </row>
    <row r="129" spans="2:10">
      <c r="B129" s="598"/>
      <c r="C129" s="598"/>
      <c r="D129" s="598"/>
      <c r="E129" s="598"/>
      <c r="F129" s="598"/>
      <c r="G129" s="598"/>
      <c r="H129" s="598"/>
      <c r="I129" s="598"/>
      <c r="J129" s="598"/>
    </row>
    <row r="130" spans="2:10">
      <c r="B130" s="598"/>
      <c r="C130" s="598"/>
      <c r="D130" s="598"/>
      <c r="E130" s="598"/>
      <c r="F130" s="598"/>
      <c r="G130" s="598"/>
      <c r="H130" s="598"/>
      <c r="I130" s="598"/>
      <c r="J130" s="598"/>
    </row>
    <row r="131" spans="2:10">
      <c r="B131" s="598"/>
      <c r="C131" s="598"/>
      <c r="D131" s="598"/>
      <c r="E131" s="598"/>
      <c r="F131" s="598"/>
      <c r="G131" s="598"/>
      <c r="H131" s="598"/>
      <c r="I131" s="598"/>
      <c r="J131" s="598"/>
    </row>
    <row r="132" spans="2:10">
      <c r="B132" s="598"/>
      <c r="C132" s="598"/>
      <c r="D132" s="598"/>
      <c r="E132" s="598"/>
      <c r="F132" s="598"/>
      <c r="G132" s="598"/>
      <c r="H132" s="598"/>
      <c r="I132" s="598"/>
      <c r="J132" s="598"/>
    </row>
    <row r="133" spans="2:10">
      <c r="B133" s="598"/>
      <c r="C133" s="598"/>
      <c r="D133" s="598"/>
      <c r="E133" s="598"/>
      <c r="F133" s="598"/>
      <c r="G133" s="598"/>
      <c r="H133" s="598"/>
      <c r="I133" s="598"/>
      <c r="J133" s="598"/>
    </row>
    <row r="134" spans="2:10">
      <c r="B134" s="598"/>
      <c r="C134" s="598"/>
      <c r="D134" s="598"/>
      <c r="E134" s="598"/>
      <c r="F134" s="598"/>
      <c r="G134" s="598"/>
      <c r="H134" s="598"/>
      <c r="I134" s="598"/>
      <c r="J134" s="598"/>
    </row>
    <row r="135" spans="2:10">
      <c r="B135" s="598"/>
      <c r="C135" s="598"/>
      <c r="D135" s="598"/>
      <c r="E135" s="598"/>
      <c r="F135" s="598"/>
      <c r="G135" s="598"/>
      <c r="H135" s="598"/>
      <c r="I135" s="598"/>
      <c r="J135" s="598"/>
    </row>
    <row r="136" spans="2:10">
      <c r="B136" s="598"/>
      <c r="C136" s="598"/>
      <c r="D136" s="598"/>
      <c r="E136" s="598"/>
      <c r="F136" s="598"/>
      <c r="G136" s="598"/>
      <c r="H136" s="598"/>
      <c r="I136" s="598"/>
      <c r="J136" s="598"/>
    </row>
    <row r="137" spans="2:10">
      <c r="B137" s="598"/>
      <c r="C137" s="598"/>
      <c r="D137" s="598"/>
      <c r="E137" s="598"/>
      <c r="F137" s="598"/>
      <c r="G137" s="598"/>
      <c r="H137" s="598"/>
      <c r="I137" s="598"/>
      <c r="J137" s="598"/>
    </row>
    <row r="138" spans="2:10">
      <c r="B138" s="598"/>
      <c r="C138" s="598"/>
      <c r="D138" s="598"/>
      <c r="E138" s="598"/>
      <c r="F138" s="598"/>
      <c r="G138" s="598"/>
      <c r="H138" s="598"/>
      <c r="I138" s="598"/>
      <c r="J138" s="598"/>
    </row>
    <row r="139" spans="2:10">
      <c r="B139" s="598"/>
      <c r="C139" s="598"/>
      <c r="D139" s="598"/>
      <c r="E139" s="598"/>
      <c r="F139" s="598"/>
      <c r="G139" s="598"/>
      <c r="H139" s="598"/>
      <c r="I139" s="598"/>
      <c r="J139" s="598"/>
    </row>
    <row r="140" spans="2:10">
      <c r="B140" s="598"/>
      <c r="C140" s="598"/>
      <c r="D140" s="598"/>
      <c r="E140" s="598"/>
      <c r="F140" s="598"/>
      <c r="G140" s="598"/>
      <c r="H140" s="598"/>
      <c r="I140" s="598"/>
      <c r="J140" s="598"/>
    </row>
    <row r="141" spans="2:10">
      <c r="B141" s="598"/>
      <c r="C141" s="598"/>
      <c r="D141" s="598"/>
      <c r="E141" s="598"/>
      <c r="F141" s="598"/>
      <c r="G141" s="598"/>
      <c r="H141" s="598"/>
      <c r="I141" s="598"/>
      <c r="J141" s="598"/>
    </row>
    <row r="142" spans="2:10">
      <c r="B142" s="598"/>
      <c r="C142" s="598"/>
      <c r="D142" s="598"/>
      <c r="E142" s="598"/>
      <c r="F142" s="598"/>
      <c r="G142" s="598"/>
      <c r="H142" s="598"/>
      <c r="I142" s="598"/>
      <c r="J142" s="598"/>
    </row>
    <row r="143" spans="2:10">
      <c r="B143" s="598"/>
      <c r="C143" s="598"/>
      <c r="D143" s="598"/>
      <c r="E143" s="598"/>
      <c r="F143" s="598"/>
      <c r="G143" s="598"/>
      <c r="H143" s="598"/>
      <c r="I143" s="598"/>
      <c r="J143" s="598"/>
    </row>
    <row r="144" spans="2:10">
      <c r="B144" s="598"/>
      <c r="C144" s="598"/>
      <c r="D144" s="598"/>
      <c r="E144" s="598"/>
      <c r="F144" s="598"/>
      <c r="G144" s="598"/>
      <c r="H144" s="598"/>
      <c r="I144" s="598"/>
      <c r="J144" s="598"/>
    </row>
    <row r="145" spans="2:10">
      <c r="B145" s="598"/>
      <c r="C145" s="598"/>
      <c r="D145" s="598"/>
      <c r="E145" s="598"/>
      <c r="F145" s="598"/>
      <c r="G145" s="598"/>
      <c r="H145" s="598"/>
      <c r="I145" s="598"/>
      <c r="J145" s="598"/>
    </row>
    <row r="146" spans="2:10">
      <c r="B146" s="598"/>
      <c r="C146" s="598"/>
      <c r="D146" s="598"/>
      <c r="E146" s="598"/>
      <c r="F146" s="598"/>
      <c r="G146" s="598"/>
      <c r="H146" s="598"/>
      <c r="I146" s="598"/>
      <c r="J146" s="598"/>
    </row>
    <row r="147" spans="2:10">
      <c r="B147" s="598"/>
      <c r="C147" s="598"/>
      <c r="D147" s="598"/>
      <c r="E147" s="598"/>
      <c r="F147" s="598"/>
      <c r="G147" s="598"/>
      <c r="H147" s="598"/>
      <c r="I147" s="598"/>
      <c r="J147" s="598"/>
    </row>
    <row r="148" spans="2:10">
      <c r="B148" s="598"/>
      <c r="C148" s="598"/>
      <c r="D148" s="598"/>
      <c r="E148" s="598"/>
      <c r="F148" s="598"/>
      <c r="G148" s="598"/>
      <c r="H148" s="598"/>
      <c r="I148" s="598"/>
      <c r="J148" s="598"/>
    </row>
    <row r="149" spans="2:10">
      <c r="B149" s="598"/>
      <c r="C149" s="598"/>
      <c r="D149" s="598"/>
      <c r="E149" s="598"/>
      <c r="F149" s="598"/>
      <c r="G149" s="598"/>
      <c r="H149" s="598"/>
      <c r="I149" s="598"/>
      <c r="J149" s="598"/>
    </row>
    <row r="150" spans="2:10">
      <c r="B150" s="598"/>
      <c r="C150" s="598"/>
      <c r="D150" s="598"/>
      <c r="E150" s="598"/>
      <c r="F150" s="598"/>
      <c r="G150" s="598"/>
      <c r="H150" s="598"/>
      <c r="I150" s="598"/>
      <c r="J150" s="598"/>
    </row>
    <row r="151" spans="2:10">
      <c r="B151" s="598"/>
      <c r="C151" s="598"/>
      <c r="D151" s="598"/>
      <c r="E151" s="598"/>
      <c r="F151" s="598"/>
      <c r="G151" s="598"/>
      <c r="H151" s="598"/>
      <c r="I151" s="598"/>
      <c r="J151" s="598"/>
    </row>
    <row r="152" spans="2:10">
      <c r="B152" s="598"/>
      <c r="C152" s="598"/>
      <c r="D152" s="598"/>
      <c r="E152" s="598"/>
      <c r="F152" s="598"/>
      <c r="G152" s="598"/>
      <c r="H152" s="598"/>
      <c r="I152" s="598"/>
      <c r="J152" s="598"/>
    </row>
    <row r="153" spans="2:10">
      <c r="B153" s="598"/>
      <c r="C153" s="598"/>
      <c r="D153" s="598"/>
      <c r="E153" s="598"/>
      <c r="F153" s="598"/>
      <c r="G153" s="598"/>
      <c r="H153" s="598"/>
      <c r="I153" s="598"/>
      <c r="J153" s="598"/>
    </row>
    <row r="154" spans="2:10">
      <c r="B154" s="598"/>
      <c r="C154" s="598"/>
      <c r="D154" s="598"/>
      <c r="E154" s="598"/>
      <c r="F154" s="598"/>
      <c r="G154" s="598"/>
      <c r="H154" s="598"/>
      <c r="I154" s="598"/>
      <c r="J154" s="598"/>
    </row>
    <row r="155" spans="2:10">
      <c r="B155" s="598"/>
      <c r="C155" s="598"/>
      <c r="D155" s="598"/>
      <c r="E155" s="598"/>
      <c r="F155" s="598"/>
      <c r="G155" s="598"/>
      <c r="H155" s="598"/>
      <c r="I155" s="598"/>
      <c r="J155" s="598"/>
    </row>
    <row r="156" spans="2:10">
      <c r="B156" s="598"/>
      <c r="C156" s="598"/>
      <c r="D156" s="598"/>
      <c r="E156" s="598"/>
      <c r="F156" s="598"/>
      <c r="G156" s="598"/>
      <c r="H156" s="598"/>
      <c r="I156" s="598"/>
      <c r="J156" s="598"/>
    </row>
    <row r="157" spans="2:10">
      <c r="B157" s="598"/>
      <c r="C157" s="598"/>
      <c r="D157" s="598"/>
      <c r="E157" s="598"/>
      <c r="F157" s="598"/>
      <c r="G157" s="598"/>
      <c r="H157" s="598"/>
      <c r="I157" s="598"/>
      <c r="J157" s="598"/>
    </row>
    <row r="158" spans="2:10">
      <c r="B158" s="598"/>
      <c r="C158" s="598"/>
      <c r="D158" s="598"/>
      <c r="E158" s="598"/>
      <c r="F158" s="598"/>
      <c r="G158" s="598"/>
      <c r="H158" s="598"/>
      <c r="I158" s="598"/>
      <c r="J158" s="598"/>
    </row>
    <row r="159" spans="2:10">
      <c r="B159" s="598"/>
      <c r="C159" s="598"/>
      <c r="D159" s="598"/>
      <c r="E159" s="598"/>
      <c r="F159" s="598"/>
      <c r="G159" s="598"/>
      <c r="H159" s="598"/>
      <c r="I159" s="598"/>
      <c r="J159" s="598"/>
    </row>
    <row r="160" spans="2:10">
      <c r="B160" s="598"/>
      <c r="C160" s="598"/>
      <c r="D160" s="598"/>
      <c r="E160" s="598"/>
      <c r="F160" s="598"/>
      <c r="G160" s="598"/>
      <c r="H160" s="598"/>
      <c r="I160" s="598"/>
      <c r="J160" s="598"/>
    </row>
    <row r="161" spans="2:10">
      <c r="B161" s="598"/>
      <c r="C161" s="598"/>
      <c r="D161" s="598"/>
      <c r="E161" s="598"/>
      <c r="F161" s="598"/>
      <c r="G161" s="598"/>
      <c r="H161" s="598"/>
      <c r="I161" s="598"/>
      <c r="J161" s="598"/>
    </row>
    <row r="162" spans="2:10">
      <c r="B162" s="598"/>
      <c r="C162" s="598"/>
      <c r="D162" s="598"/>
      <c r="E162" s="598"/>
      <c r="F162" s="598"/>
      <c r="G162" s="598"/>
      <c r="H162" s="598"/>
      <c r="I162" s="598"/>
      <c r="J162" s="598"/>
    </row>
  </sheetData>
  <mergeCells count="42">
    <mergeCell ref="B35:E35"/>
    <mergeCell ref="H35:J35"/>
    <mergeCell ref="B36:E36"/>
    <mergeCell ref="F36:I36"/>
    <mergeCell ref="D39:I40"/>
    <mergeCell ref="B27:B34"/>
    <mergeCell ref="C27:C34"/>
    <mergeCell ref="D27:E27"/>
    <mergeCell ref="H27:J34"/>
    <mergeCell ref="D28:D30"/>
    <mergeCell ref="D31:E31"/>
    <mergeCell ref="D32:E32"/>
    <mergeCell ref="D33:E33"/>
    <mergeCell ref="D34:E34"/>
    <mergeCell ref="B19:B26"/>
    <mergeCell ref="C19:C26"/>
    <mergeCell ref="D19:E19"/>
    <mergeCell ref="H19:J26"/>
    <mergeCell ref="D20:D22"/>
    <mergeCell ref="D23:E23"/>
    <mergeCell ref="D24:E24"/>
    <mergeCell ref="D25:E25"/>
    <mergeCell ref="D26:E26"/>
    <mergeCell ref="B8:E9"/>
    <mergeCell ref="F8:G9"/>
    <mergeCell ref="H8:J10"/>
    <mergeCell ref="B10:E10"/>
    <mergeCell ref="B11:B18"/>
    <mergeCell ref="C11:C18"/>
    <mergeCell ref="D11:E11"/>
    <mergeCell ref="H11:J18"/>
    <mergeCell ref="D12:D14"/>
    <mergeCell ref="D15:E15"/>
    <mergeCell ref="D16:E16"/>
    <mergeCell ref="D17:E17"/>
    <mergeCell ref="D18:E18"/>
    <mergeCell ref="B2:H2"/>
    <mergeCell ref="B3:H5"/>
    <mergeCell ref="H6:J6"/>
    <mergeCell ref="B7:E7"/>
    <mergeCell ref="F7:G7"/>
    <mergeCell ref="H7:I7"/>
  </mergeCells>
  <phoneticPr fontId="2"/>
  <printOptions horizontalCentered="1" verticalCentered="1"/>
  <pageMargins left="0.11811023622047245" right="0.11811023622047245" top="0.35433070866141736" bottom="0.35433070866141736"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Group Box 1">
              <controlPr defaultSize="0" autoFill="0" autoPict="0">
                <anchor moveWithCells="1">
                  <from>
                    <xdr:col>6</xdr:col>
                    <xdr:colOff>533400</xdr:colOff>
                    <xdr:row>4</xdr:row>
                    <xdr:rowOff>419100</xdr:rowOff>
                  </from>
                  <to>
                    <xdr:col>8</xdr:col>
                    <xdr:colOff>30480</xdr:colOff>
                    <xdr:row>6</xdr:row>
                    <xdr:rowOff>152400</xdr:rowOff>
                  </to>
                </anchor>
              </controlPr>
            </control>
          </mc:Choice>
        </mc:AlternateContent>
        <mc:AlternateContent xmlns:mc="http://schemas.openxmlformats.org/markup-compatibility/2006">
          <mc:Choice Requires="x14">
            <control shapeId="28674" r:id="rId5" name="Group Box 2">
              <controlPr defaultSize="0" autoFill="0" autoPict="0">
                <anchor moveWithCells="1">
                  <from>
                    <xdr:col>5</xdr:col>
                    <xdr:colOff>335280</xdr:colOff>
                    <xdr:row>5</xdr:row>
                    <xdr:rowOff>213360</xdr:rowOff>
                  </from>
                  <to>
                    <xdr:col>6</xdr:col>
                    <xdr:colOff>876300</xdr:colOff>
                    <xdr:row>7</xdr:row>
                    <xdr:rowOff>45720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6</xdr:col>
                    <xdr:colOff>121920</xdr:colOff>
                    <xdr:row>5</xdr:row>
                    <xdr:rowOff>0</xdr:rowOff>
                  </from>
                  <to>
                    <xdr:col>6</xdr:col>
                    <xdr:colOff>807720</xdr:colOff>
                    <xdr:row>5</xdr:row>
                    <xdr:rowOff>236220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6</xdr:col>
                    <xdr:colOff>624840</xdr:colOff>
                    <xdr:row>5</xdr:row>
                    <xdr:rowOff>0</xdr:rowOff>
                  </from>
                  <to>
                    <xdr:col>7</xdr:col>
                    <xdr:colOff>236220</xdr:colOff>
                    <xdr:row>5</xdr:row>
                    <xdr:rowOff>236220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5</xdr:col>
                    <xdr:colOff>274320</xdr:colOff>
                    <xdr:row>6</xdr:row>
                    <xdr:rowOff>0</xdr:rowOff>
                  </from>
                  <to>
                    <xdr:col>5</xdr:col>
                    <xdr:colOff>960120</xdr:colOff>
                    <xdr:row>6</xdr:row>
                    <xdr:rowOff>236220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6</xdr:col>
                    <xdr:colOff>76200</xdr:colOff>
                    <xdr:row>6</xdr:row>
                    <xdr:rowOff>15240</xdr:rowOff>
                  </from>
                  <to>
                    <xdr:col>6</xdr:col>
                    <xdr:colOff>762000</xdr:colOff>
                    <xdr:row>7</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F289F-597F-4EDD-8BAD-1FBF1EF771CE}">
  <sheetPr>
    <pageSetUpPr fitToPage="1"/>
  </sheetPr>
  <dimension ref="A1:Y162"/>
  <sheetViews>
    <sheetView view="pageBreakPreview" zoomScaleNormal="100" zoomScaleSheetLayoutView="100" workbookViewId="0">
      <selection activeCell="H8" sqref="H8:J10"/>
    </sheetView>
  </sheetViews>
  <sheetFormatPr defaultColWidth="9" defaultRowHeight="13.2"/>
  <cols>
    <col min="1" max="1" width="1" style="565" customWidth="1"/>
    <col min="2" max="2" width="8.21875" style="565" customWidth="1"/>
    <col min="3" max="4" width="2.77734375" style="565" customWidth="1"/>
    <col min="5" max="5" width="13.44140625" style="565" customWidth="1"/>
    <col min="6" max="7" width="15.6640625" style="565" customWidth="1"/>
    <col min="8" max="9" width="7.77734375" style="565" customWidth="1"/>
    <col min="10" max="10" width="18.109375" style="565" customWidth="1"/>
    <col min="11" max="11" width="0.88671875" style="565" customWidth="1"/>
    <col min="12" max="16384" width="9" style="565"/>
  </cols>
  <sheetData>
    <row r="1" spans="1:25" ht="6" customHeight="1" thickBot="1"/>
    <row r="2" spans="1:25" ht="19.5" customHeight="1">
      <c r="A2" s="566"/>
      <c r="B2" s="954" t="s">
        <v>419</v>
      </c>
      <c r="C2" s="955"/>
      <c r="D2" s="955"/>
      <c r="E2" s="955"/>
      <c r="F2" s="955"/>
      <c r="G2" s="955"/>
      <c r="H2" s="956"/>
      <c r="I2" s="567" t="s">
        <v>379</v>
      </c>
      <c r="J2" s="602" t="s">
        <v>418</v>
      </c>
      <c r="K2" s="566"/>
    </row>
    <row r="3" spans="1:25" ht="19.5" customHeight="1">
      <c r="A3" s="566"/>
      <c r="B3" s="957" t="s">
        <v>380</v>
      </c>
      <c r="C3" s="958"/>
      <c r="D3" s="958"/>
      <c r="E3" s="958"/>
      <c r="F3" s="958"/>
      <c r="G3" s="958"/>
      <c r="H3" s="959"/>
      <c r="I3" s="568" t="s">
        <v>381</v>
      </c>
      <c r="J3" s="603" t="s">
        <v>418</v>
      </c>
      <c r="K3" s="566"/>
      <c r="O3" s="569"/>
      <c r="P3" s="569"/>
      <c r="Q3" s="569"/>
      <c r="R3" s="569"/>
      <c r="S3" s="569"/>
      <c r="T3" s="569"/>
      <c r="U3" s="569"/>
      <c r="V3" s="569"/>
      <c r="W3" s="569"/>
      <c r="X3" s="569"/>
      <c r="Y3" s="569"/>
    </row>
    <row r="4" spans="1:25" ht="19.5" customHeight="1">
      <c r="A4" s="566"/>
      <c r="B4" s="960"/>
      <c r="C4" s="961"/>
      <c r="D4" s="961"/>
      <c r="E4" s="961"/>
      <c r="F4" s="961"/>
      <c r="G4" s="961"/>
      <c r="H4" s="962"/>
      <c r="I4" s="568" t="s">
        <v>382</v>
      </c>
      <c r="J4" s="603" t="s">
        <v>418</v>
      </c>
      <c r="K4" s="566"/>
      <c r="O4" s="569"/>
      <c r="P4" s="569"/>
      <c r="Q4" s="569"/>
      <c r="R4" s="569"/>
      <c r="S4" s="569"/>
      <c r="T4" s="569"/>
      <c r="U4" s="569"/>
      <c r="V4" s="569"/>
      <c r="W4" s="569"/>
      <c r="X4" s="569"/>
      <c r="Y4" s="569"/>
    </row>
    <row r="5" spans="1:25" ht="19.5" customHeight="1" thickBot="1">
      <c r="A5" s="566"/>
      <c r="B5" s="963"/>
      <c r="C5" s="964"/>
      <c r="D5" s="964"/>
      <c r="E5" s="964"/>
      <c r="F5" s="964"/>
      <c r="G5" s="964"/>
      <c r="H5" s="965"/>
      <c r="I5" s="570" t="s">
        <v>383</v>
      </c>
      <c r="J5" s="604" t="s">
        <v>418</v>
      </c>
      <c r="K5" s="566"/>
      <c r="O5" s="569"/>
      <c r="P5" s="569"/>
      <c r="Q5" s="569"/>
      <c r="R5" s="569"/>
      <c r="S5" s="569"/>
      <c r="T5" s="569"/>
      <c r="U5" s="569"/>
      <c r="V5" s="569"/>
      <c r="W5" s="569"/>
      <c r="X5" s="569"/>
      <c r="Y5" s="569"/>
    </row>
    <row r="6" spans="1:25" ht="19.5" customHeight="1" thickBot="1">
      <c r="A6" s="566"/>
      <c r="B6" s="599" t="s">
        <v>420</v>
      </c>
      <c r="C6" s="600"/>
      <c r="D6" s="600"/>
      <c r="E6" s="600"/>
      <c r="F6" s="601"/>
      <c r="G6" s="571"/>
      <c r="H6" s="966" t="s">
        <v>385</v>
      </c>
      <c r="I6" s="967"/>
      <c r="J6" s="968"/>
      <c r="K6" s="572"/>
      <c r="L6" s="572"/>
      <c r="M6" s="573"/>
      <c r="N6" s="573"/>
      <c r="O6" s="569"/>
      <c r="P6" s="569"/>
      <c r="Q6" s="569"/>
      <c r="R6" s="569"/>
      <c r="S6" s="569"/>
      <c r="T6" s="569"/>
      <c r="U6" s="569"/>
      <c r="V6" s="569"/>
      <c r="W6" s="569"/>
      <c r="X6" s="569"/>
    </row>
    <row r="7" spans="1:25" ht="19.5" customHeight="1" thickBot="1">
      <c r="A7" s="566"/>
      <c r="B7" s="969" t="s">
        <v>386</v>
      </c>
      <c r="C7" s="970"/>
      <c r="D7" s="970"/>
      <c r="E7" s="971"/>
      <c r="F7" s="972"/>
      <c r="G7" s="973"/>
      <c r="H7" s="974" t="s">
        <v>387</v>
      </c>
      <c r="I7" s="975"/>
      <c r="J7" s="574">
        <v>100</v>
      </c>
      <c r="K7" s="572"/>
      <c r="L7" s="572"/>
      <c r="M7" s="573"/>
      <c r="N7" s="573"/>
      <c r="O7" s="573"/>
      <c r="P7" s="573"/>
      <c r="Q7" s="573"/>
      <c r="R7" s="573"/>
      <c r="S7" s="573"/>
    </row>
    <row r="8" spans="1:25" ht="13.95" customHeight="1">
      <c r="A8" s="566"/>
      <c r="B8" s="986" t="s">
        <v>390</v>
      </c>
      <c r="C8" s="987"/>
      <c r="D8" s="987"/>
      <c r="E8" s="988"/>
      <c r="F8" s="992" t="s">
        <v>450</v>
      </c>
      <c r="G8" s="988"/>
      <c r="H8" s="992" t="s">
        <v>391</v>
      </c>
      <c r="I8" s="994"/>
      <c r="J8" s="995"/>
      <c r="K8" s="566"/>
      <c r="L8" s="566"/>
    </row>
    <row r="9" spans="1:25" ht="13.95" customHeight="1">
      <c r="A9" s="566"/>
      <c r="B9" s="989"/>
      <c r="C9" s="990"/>
      <c r="D9" s="990"/>
      <c r="E9" s="991"/>
      <c r="F9" s="718"/>
      <c r="G9" s="993"/>
      <c r="H9" s="996"/>
      <c r="I9" s="997"/>
      <c r="J9" s="998"/>
      <c r="K9" s="566"/>
      <c r="L9" s="566"/>
    </row>
    <row r="10" spans="1:25" ht="18" customHeight="1">
      <c r="A10" s="566"/>
      <c r="B10" s="1000" t="s">
        <v>421</v>
      </c>
      <c r="C10" s="1001"/>
      <c r="D10" s="1001"/>
      <c r="E10" s="1002"/>
      <c r="F10" s="577" t="s">
        <v>393</v>
      </c>
      <c r="G10" s="578" t="s">
        <v>394</v>
      </c>
      <c r="H10" s="999"/>
      <c r="I10" s="719"/>
      <c r="J10" s="993"/>
      <c r="K10" s="566"/>
      <c r="L10" s="566"/>
    </row>
    <row r="11" spans="1:25" ht="23.4" customHeight="1">
      <c r="A11" s="566"/>
      <c r="B11" s="1003" t="s">
        <v>395</v>
      </c>
      <c r="C11" s="1005" t="s">
        <v>396</v>
      </c>
      <c r="D11" s="1007" t="s">
        <v>397</v>
      </c>
      <c r="E11" s="1008"/>
      <c r="F11" s="579">
        <v>1000</v>
      </c>
      <c r="G11" s="580"/>
      <c r="H11" s="1009" t="s">
        <v>398</v>
      </c>
      <c r="I11" s="752"/>
      <c r="J11" s="1010"/>
      <c r="K11" s="566"/>
    </row>
    <row r="12" spans="1:25" ht="23.4" customHeight="1">
      <c r="A12" s="566"/>
      <c r="B12" s="974"/>
      <c r="C12" s="975"/>
      <c r="D12" s="1017" t="s">
        <v>399</v>
      </c>
      <c r="E12" s="581" t="s">
        <v>400</v>
      </c>
      <c r="F12" s="582"/>
      <c r="G12" s="583"/>
      <c r="H12" s="1011"/>
      <c r="I12" s="1012"/>
      <c r="J12" s="1013"/>
      <c r="K12" s="566"/>
    </row>
    <row r="13" spans="1:25" ht="23.4" customHeight="1">
      <c r="A13" s="566"/>
      <c r="B13" s="974"/>
      <c r="C13" s="975"/>
      <c r="D13" s="1017"/>
      <c r="E13" s="581" t="s">
        <v>401</v>
      </c>
      <c r="F13" s="582"/>
      <c r="G13" s="583"/>
      <c r="H13" s="1011"/>
      <c r="I13" s="1012"/>
      <c r="J13" s="1013"/>
      <c r="K13" s="566"/>
    </row>
    <row r="14" spans="1:25" ht="23.4" customHeight="1">
      <c r="A14" s="566"/>
      <c r="B14" s="974"/>
      <c r="C14" s="975"/>
      <c r="D14" s="1017"/>
      <c r="E14" s="581" t="s">
        <v>402</v>
      </c>
      <c r="F14" s="582"/>
      <c r="G14" s="583"/>
      <c r="H14" s="1011"/>
      <c r="I14" s="1012"/>
      <c r="J14" s="1013"/>
      <c r="K14" s="566"/>
    </row>
    <row r="15" spans="1:25" ht="23.4" customHeight="1">
      <c r="A15" s="566"/>
      <c r="B15" s="974"/>
      <c r="C15" s="975"/>
      <c r="D15" s="1018" t="s">
        <v>403</v>
      </c>
      <c r="E15" s="1019"/>
      <c r="F15" s="582"/>
      <c r="G15" s="583"/>
      <c r="H15" s="1011"/>
      <c r="I15" s="1012"/>
      <c r="J15" s="1013"/>
      <c r="K15" s="566"/>
    </row>
    <row r="16" spans="1:25" ht="25.2" customHeight="1">
      <c r="A16" s="566"/>
      <c r="B16" s="974"/>
      <c r="C16" s="975"/>
      <c r="D16" s="1020" t="s">
        <v>404</v>
      </c>
      <c r="E16" s="1021"/>
      <c r="F16" s="582"/>
      <c r="G16" s="583"/>
      <c r="H16" s="1011"/>
      <c r="I16" s="1012"/>
      <c r="J16" s="1013"/>
      <c r="K16" s="566"/>
    </row>
    <row r="17" spans="1:11" ht="25.2" customHeight="1">
      <c r="A17" s="566"/>
      <c r="B17" s="974"/>
      <c r="C17" s="975"/>
      <c r="D17" s="1017" t="s">
        <v>424</v>
      </c>
      <c r="E17" s="1022"/>
      <c r="F17" s="582"/>
      <c r="G17" s="583"/>
      <c r="H17" s="1011"/>
      <c r="I17" s="1012"/>
      <c r="J17" s="1013"/>
      <c r="K17" s="566"/>
    </row>
    <row r="18" spans="1:11" ht="22.2" customHeight="1">
      <c r="A18" s="566"/>
      <c r="B18" s="1004"/>
      <c r="C18" s="1006"/>
      <c r="D18" s="1023" t="s">
        <v>405</v>
      </c>
      <c r="E18" s="1024"/>
      <c r="F18" s="584"/>
      <c r="G18" s="585"/>
      <c r="H18" s="1014"/>
      <c r="I18" s="1015"/>
      <c r="J18" s="1016"/>
      <c r="K18" s="566"/>
    </row>
    <row r="19" spans="1:11" ht="22.2" customHeight="1">
      <c r="A19" s="566"/>
      <c r="B19" s="1003" t="s">
        <v>408</v>
      </c>
      <c r="C19" s="1005" t="s">
        <v>396</v>
      </c>
      <c r="D19" s="1007" t="s">
        <v>397</v>
      </c>
      <c r="E19" s="1008"/>
      <c r="F19" s="579" t="s">
        <v>423</v>
      </c>
      <c r="G19" s="580"/>
      <c r="H19" s="1009" t="s">
        <v>409</v>
      </c>
      <c r="I19" s="752"/>
      <c r="J19" s="1010"/>
      <c r="K19" s="566"/>
    </row>
    <row r="20" spans="1:11" ht="22.2" customHeight="1">
      <c r="A20" s="566"/>
      <c r="B20" s="974"/>
      <c r="C20" s="975"/>
      <c r="D20" s="1017" t="s">
        <v>399</v>
      </c>
      <c r="E20" s="581" t="s">
        <v>400</v>
      </c>
      <c r="F20" s="582"/>
      <c r="G20" s="583"/>
      <c r="H20" s="1011"/>
      <c r="I20" s="1012"/>
      <c r="J20" s="1013"/>
      <c r="K20" s="566"/>
    </row>
    <row r="21" spans="1:11" ht="22.2" customHeight="1">
      <c r="A21" s="566"/>
      <c r="B21" s="974"/>
      <c r="C21" s="975"/>
      <c r="D21" s="1017"/>
      <c r="E21" s="581" t="s">
        <v>401</v>
      </c>
      <c r="F21" s="582"/>
      <c r="G21" s="583"/>
      <c r="H21" s="1011"/>
      <c r="I21" s="1012"/>
      <c r="J21" s="1013"/>
      <c r="K21" s="566"/>
    </row>
    <row r="22" spans="1:11" ht="22.2" customHeight="1">
      <c r="A22" s="566"/>
      <c r="B22" s="974"/>
      <c r="C22" s="975"/>
      <c r="D22" s="1017"/>
      <c r="E22" s="581" t="s">
        <v>402</v>
      </c>
      <c r="F22" s="582"/>
      <c r="G22" s="583"/>
      <c r="H22" s="1011"/>
      <c r="I22" s="1012"/>
      <c r="J22" s="1013"/>
      <c r="K22" s="566"/>
    </row>
    <row r="23" spans="1:11" ht="22.2" customHeight="1">
      <c r="A23" s="566"/>
      <c r="B23" s="974"/>
      <c r="C23" s="975"/>
      <c r="D23" s="1018" t="s">
        <v>403</v>
      </c>
      <c r="E23" s="1019"/>
      <c r="F23" s="582"/>
      <c r="G23" s="583"/>
      <c r="H23" s="1011"/>
      <c r="I23" s="1012"/>
      <c r="J23" s="1013"/>
      <c r="K23" s="566"/>
    </row>
    <row r="24" spans="1:11" ht="25.2" customHeight="1">
      <c r="A24" s="566"/>
      <c r="B24" s="974"/>
      <c r="C24" s="975"/>
      <c r="D24" s="1020" t="s">
        <v>404</v>
      </c>
      <c r="E24" s="1021"/>
      <c r="F24" s="582"/>
      <c r="G24" s="583"/>
      <c r="H24" s="1011"/>
      <c r="I24" s="1012"/>
      <c r="J24" s="1013"/>
      <c r="K24" s="566"/>
    </row>
    <row r="25" spans="1:11" ht="25.2" customHeight="1">
      <c r="A25" s="566"/>
      <c r="B25" s="974"/>
      <c r="C25" s="975"/>
      <c r="D25" s="1017" t="s">
        <v>424</v>
      </c>
      <c r="E25" s="1022"/>
      <c r="F25" s="582"/>
      <c r="G25" s="583"/>
      <c r="H25" s="1011"/>
      <c r="I25" s="1012"/>
      <c r="J25" s="1013"/>
      <c r="K25" s="566"/>
    </row>
    <row r="26" spans="1:11" ht="22.2" customHeight="1">
      <c r="A26" s="566"/>
      <c r="B26" s="1004"/>
      <c r="C26" s="1006"/>
      <c r="D26" s="1023" t="s">
        <v>405</v>
      </c>
      <c r="E26" s="1024"/>
      <c r="F26" s="584"/>
      <c r="G26" s="585"/>
      <c r="H26" s="1014"/>
      <c r="I26" s="1015"/>
      <c r="J26" s="1016"/>
      <c r="K26" s="566"/>
    </row>
    <row r="27" spans="1:11" ht="22.2" customHeight="1">
      <c r="A27" s="566"/>
      <c r="B27" s="1003" t="s">
        <v>410</v>
      </c>
      <c r="C27" s="1005" t="s">
        <v>396</v>
      </c>
      <c r="D27" s="1007" t="s">
        <v>397</v>
      </c>
      <c r="E27" s="1008"/>
      <c r="F27" s="579">
        <v>20</v>
      </c>
      <c r="G27" s="580">
        <v>0</v>
      </c>
      <c r="H27" s="1009" t="s">
        <v>411</v>
      </c>
      <c r="I27" s="752"/>
      <c r="J27" s="1010"/>
      <c r="K27" s="566"/>
    </row>
    <row r="28" spans="1:11" ht="22.2" customHeight="1">
      <c r="A28" s="566"/>
      <c r="B28" s="974"/>
      <c r="C28" s="975"/>
      <c r="D28" s="1017" t="s">
        <v>399</v>
      </c>
      <c r="E28" s="581" t="s">
        <v>400</v>
      </c>
      <c r="F28" s="582"/>
      <c r="G28" s="583">
        <v>0</v>
      </c>
      <c r="H28" s="1011"/>
      <c r="I28" s="1012"/>
      <c r="J28" s="1013"/>
      <c r="K28" s="566"/>
    </row>
    <row r="29" spans="1:11" ht="22.2" customHeight="1">
      <c r="A29" s="566"/>
      <c r="B29" s="974"/>
      <c r="C29" s="975"/>
      <c r="D29" s="1017"/>
      <c r="E29" s="581" t="s">
        <v>401</v>
      </c>
      <c r="F29" s="582"/>
      <c r="G29" s="583">
        <v>0</v>
      </c>
      <c r="H29" s="1011"/>
      <c r="I29" s="1012"/>
      <c r="J29" s="1013"/>
      <c r="K29" s="566"/>
    </row>
    <row r="30" spans="1:11" ht="22.2" customHeight="1">
      <c r="A30" s="566"/>
      <c r="B30" s="974"/>
      <c r="C30" s="975"/>
      <c r="D30" s="1017"/>
      <c r="E30" s="581" t="s">
        <v>402</v>
      </c>
      <c r="F30" s="582"/>
      <c r="G30" s="583">
        <v>0</v>
      </c>
      <c r="H30" s="1011"/>
      <c r="I30" s="1012"/>
      <c r="J30" s="1013"/>
      <c r="K30" s="566"/>
    </row>
    <row r="31" spans="1:11" ht="22.2" customHeight="1">
      <c r="A31" s="566"/>
      <c r="B31" s="974"/>
      <c r="C31" s="975"/>
      <c r="D31" s="1018" t="s">
        <v>403</v>
      </c>
      <c r="E31" s="1019"/>
      <c r="F31" s="582"/>
      <c r="G31" s="583">
        <v>0</v>
      </c>
      <c r="H31" s="1011"/>
      <c r="I31" s="1012"/>
      <c r="J31" s="1013"/>
      <c r="K31" s="566"/>
    </row>
    <row r="32" spans="1:11" ht="25.2" customHeight="1">
      <c r="A32" s="566"/>
      <c r="B32" s="974"/>
      <c r="C32" s="975"/>
      <c r="D32" s="1020" t="s">
        <v>404</v>
      </c>
      <c r="E32" s="1021"/>
      <c r="F32" s="582"/>
      <c r="G32" s="583">
        <v>0</v>
      </c>
      <c r="H32" s="1011"/>
      <c r="I32" s="1012"/>
      <c r="J32" s="1013"/>
      <c r="K32" s="566"/>
    </row>
    <row r="33" spans="1:11" ht="25.2" customHeight="1">
      <c r="A33" s="566"/>
      <c r="B33" s="974"/>
      <c r="C33" s="975"/>
      <c r="D33" s="1017" t="s">
        <v>424</v>
      </c>
      <c r="E33" s="1022"/>
      <c r="F33" s="582"/>
      <c r="G33" s="583">
        <v>0</v>
      </c>
      <c r="H33" s="1011"/>
      <c r="I33" s="1012"/>
      <c r="J33" s="1013"/>
      <c r="K33" s="566"/>
    </row>
    <row r="34" spans="1:11" ht="22.2" customHeight="1">
      <c r="A34" s="566"/>
      <c r="B34" s="1004"/>
      <c r="C34" s="1006"/>
      <c r="D34" s="1023" t="s">
        <v>405</v>
      </c>
      <c r="E34" s="1024"/>
      <c r="F34" s="584"/>
      <c r="G34" s="585">
        <v>0</v>
      </c>
      <c r="H34" s="1014"/>
      <c r="I34" s="1015"/>
      <c r="J34" s="1016"/>
      <c r="K34" s="566"/>
    </row>
    <row r="35" spans="1:11" ht="22.2" customHeight="1" thickBot="1">
      <c r="A35" s="566"/>
      <c r="B35" s="1034" t="s">
        <v>413</v>
      </c>
      <c r="C35" s="1035"/>
      <c r="D35" s="1035"/>
      <c r="E35" s="1036"/>
      <c r="F35" s="588">
        <v>140</v>
      </c>
      <c r="G35" s="589"/>
      <c r="H35" s="1037"/>
      <c r="I35" s="1038"/>
      <c r="J35" s="1039"/>
      <c r="K35" s="566"/>
    </row>
    <row r="36" spans="1:11" ht="69.900000000000006" customHeight="1" thickBot="1">
      <c r="A36" s="566"/>
      <c r="B36" s="1040" t="s">
        <v>426</v>
      </c>
      <c r="C36" s="1041"/>
      <c r="D36" s="1041"/>
      <c r="E36" s="1041"/>
      <c r="F36" s="1042"/>
      <c r="G36" s="1042"/>
      <c r="H36" s="1042"/>
      <c r="I36" s="1042"/>
      <c r="J36" s="590" t="s">
        <v>414</v>
      </c>
      <c r="K36" s="566"/>
    </row>
    <row r="37" spans="1:11" ht="16.5" customHeight="1" thickBot="1">
      <c r="A37" s="566"/>
      <c r="B37" s="591" t="s">
        <v>422</v>
      </c>
      <c r="C37" s="592"/>
      <c r="D37" s="592"/>
      <c r="E37" s="592"/>
      <c r="F37" s="592"/>
      <c r="G37" s="592"/>
      <c r="H37" s="592"/>
      <c r="I37" s="592"/>
      <c r="J37" s="593" t="s">
        <v>418</v>
      </c>
      <c r="K37" s="566"/>
    </row>
    <row r="38" spans="1:11">
      <c r="A38" s="566"/>
      <c r="B38" s="566"/>
      <c r="C38" s="566"/>
      <c r="D38" s="594" t="s">
        <v>416</v>
      </c>
      <c r="E38" s="595"/>
      <c r="F38" s="595"/>
      <c r="G38" s="595"/>
      <c r="H38" s="595"/>
      <c r="I38" s="605"/>
      <c r="J38" s="592"/>
      <c r="K38" s="566"/>
    </row>
    <row r="39" spans="1:11" ht="18" customHeight="1">
      <c r="A39" s="566"/>
      <c r="B39" s="566"/>
      <c r="C39" s="566"/>
      <c r="D39" s="1025" t="s">
        <v>417</v>
      </c>
      <c r="E39" s="1026"/>
      <c r="F39" s="1026"/>
      <c r="G39" s="1026"/>
      <c r="H39" s="1026"/>
      <c r="I39" s="1027"/>
      <c r="J39" s="592"/>
      <c r="K39" s="566"/>
    </row>
    <row r="40" spans="1:11" ht="14.25" customHeight="1" thickBot="1">
      <c r="A40" s="566"/>
      <c r="B40" s="566"/>
      <c r="C40" s="566"/>
      <c r="D40" s="1028"/>
      <c r="E40" s="1029"/>
      <c r="F40" s="1029"/>
      <c r="G40" s="1029"/>
      <c r="H40" s="1029"/>
      <c r="I40" s="1030"/>
      <c r="J40" s="592"/>
      <c r="K40" s="566"/>
    </row>
    <row r="41" spans="1:11">
      <c r="B41" s="596"/>
      <c r="C41" s="596"/>
      <c r="D41" s="596"/>
      <c r="E41" s="596"/>
      <c r="F41" s="596"/>
      <c r="G41" s="596"/>
      <c r="H41" s="596"/>
      <c r="I41" s="596"/>
      <c r="J41" s="597"/>
    </row>
    <row r="42" spans="1:11">
      <c r="B42" s="597"/>
      <c r="C42" s="597"/>
      <c r="D42" s="597"/>
      <c r="E42" s="597"/>
      <c r="F42" s="597"/>
      <c r="G42" s="597"/>
      <c r="H42" s="597"/>
      <c r="I42" s="597"/>
      <c r="J42" s="597"/>
    </row>
    <row r="43" spans="1:11">
      <c r="B43" s="597"/>
      <c r="C43" s="597"/>
      <c r="D43" s="597"/>
      <c r="E43" s="597"/>
      <c r="F43" s="597"/>
      <c r="G43" s="597"/>
      <c r="H43" s="597"/>
      <c r="I43" s="597"/>
      <c r="J43" s="597"/>
    </row>
    <row r="44" spans="1:11">
      <c r="B44" s="597"/>
      <c r="C44" s="597"/>
      <c r="D44" s="597"/>
      <c r="E44" s="597"/>
      <c r="F44" s="597"/>
      <c r="G44" s="597"/>
      <c r="H44" s="597"/>
      <c r="I44" s="597"/>
      <c r="J44" s="597"/>
    </row>
    <row r="45" spans="1:11">
      <c r="B45" s="597"/>
      <c r="C45" s="597"/>
      <c r="D45" s="597"/>
      <c r="E45" s="597"/>
      <c r="F45" s="597"/>
      <c r="G45" s="597"/>
      <c r="H45" s="597"/>
      <c r="I45" s="597"/>
      <c r="J45" s="597"/>
    </row>
    <row r="46" spans="1:11">
      <c r="B46" s="597"/>
      <c r="C46" s="597"/>
      <c r="D46" s="597"/>
      <c r="E46" s="597"/>
      <c r="F46" s="597"/>
      <c r="G46" s="597"/>
      <c r="H46" s="597"/>
      <c r="I46" s="597"/>
      <c r="J46" s="597"/>
    </row>
    <row r="47" spans="1:11">
      <c r="B47" s="597"/>
      <c r="C47" s="597"/>
      <c r="D47" s="597"/>
      <c r="E47" s="597"/>
      <c r="F47" s="597"/>
      <c r="G47" s="597"/>
      <c r="H47" s="597"/>
      <c r="I47" s="597"/>
      <c r="J47" s="597"/>
    </row>
    <row r="48" spans="1:11">
      <c r="B48" s="597"/>
      <c r="C48" s="597"/>
      <c r="D48" s="597"/>
      <c r="E48" s="597"/>
      <c r="F48" s="597"/>
      <c r="G48" s="597"/>
      <c r="H48" s="597"/>
      <c r="I48" s="597"/>
      <c r="J48" s="597"/>
    </row>
    <row r="49" spans="2:10">
      <c r="B49" s="597"/>
      <c r="C49" s="597"/>
      <c r="D49" s="597"/>
      <c r="E49" s="597"/>
      <c r="F49" s="597"/>
      <c r="G49" s="597"/>
      <c r="H49" s="597"/>
      <c r="I49" s="597"/>
      <c r="J49" s="597"/>
    </row>
    <row r="50" spans="2:10">
      <c r="B50" s="597"/>
      <c r="C50" s="597"/>
      <c r="D50" s="597"/>
      <c r="E50" s="597"/>
      <c r="F50" s="597"/>
      <c r="G50" s="597"/>
      <c r="H50" s="597"/>
      <c r="I50" s="597"/>
      <c r="J50" s="597"/>
    </row>
    <row r="51" spans="2:10">
      <c r="B51" s="597"/>
      <c r="C51" s="597"/>
      <c r="D51" s="597"/>
      <c r="E51" s="597"/>
      <c r="F51" s="597"/>
      <c r="G51" s="597"/>
      <c r="H51" s="597"/>
      <c r="I51" s="597"/>
      <c r="J51" s="597"/>
    </row>
    <row r="52" spans="2:10">
      <c r="B52" s="597"/>
      <c r="C52" s="597"/>
      <c r="D52" s="597"/>
      <c r="E52" s="597"/>
      <c r="F52" s="597"/>
      <c r="G52" s="597"/>
      <c r="H52" s="597"/>
      <c r="I52" s="597"/>
      <c r="J52" s="597"/>
    </row>
    <row r="53" spans="2:10">
      <c r="B53" s="597"/>
      <c r="C53" s="597"/>
      <c r="D53" s="597"/>
      <c r="E53" s="597"/>
      <c r="F53" s="597"/>
      <c r="G53" s="597"/>
      <c r="H53" s="597"/>
      <c r="I53" s="597"/>
      <c r="J53" s="597"/>
    </row>
    <row r="54" spans="2:10">
      <c r="B54" s="597"/>
      <c r="C54" s="597"/>
      <c r="D54" s="597"/>
      <c r="E54" s="597"/>
      <c r="F54" s="597"/>
      <c r="G54" s="597"/>
      <c r="H54" s="597"/>
      <c r="I54" s="597"/>
      <c r="J54" s="597"/>
    </row>
    <row r="55" spans="2:10">
      <c r="B55" s="597"/>
      <c r="C55" s="597"/>
      <c r="D55" s="597"/>
      <c r="E55" s="597"/>
      <c r="F55" s="597"/>
      <c r="G55" s="597"/>
      <c r="H55" s="597"/>
      <c r="I55" s="597"/>
      <c r="J55" s="597"/>
    </row>
    <row r="56" spans="2:10">
      <c r="B56" s="597"/>
      <c r="C56" s="597"/>
      <c r="D56" s="597"/>
      <c r="E56" s="597"/>
      <c r="F56" s="597"/>
      <c r="G56" s="597"/>
      <c r="H56" s="597"/>
      <c r="I56" s="597"/>
      <c r="J56" s="597"/>
    </row>
    <row r="57" spans="2:10">
      <c r="B57" s="597"/>
      <c r="C57" s="597"/>
      <c r="D57" s="597"/>
      <c r="E57" s="597"/>
      <c r="F57" s="597"/>
      <c r="G57" s="597"/>
      <c r="H57" s="597"/>
      <c r="I57" s="597"/>
      <c r="J57" s="597"/>
    </row>
    <row r="58" spans="2:10">
      <c r="B58" s="597"/>
      <c r="C58" s="597"/>
      <c r="D58" s="597"/>
      <c r="E58" s="597"/>
      <c r="F58" s="597"/>
      <c r="G58" s="597"/>
      <c r="H58" s="597"/>
      <c r="I58" s="597"/>
      <c r="J58" s="597"/>
    </row>
    <row r="59" spans="2:10">
      <c r="B59" s="597"/>
      <c r="C59" s="597"/>
      <c r="D59" s="597"/>
      <c r="E59" s="597"/>
      <c r="F59" s="597"/>
      <c r="G59" s="597"/>
      <c r="H59" s="597"/>
      <c r="I59" s="597"/>
      <c r="J59" s="597"/>
    </row>
    <row r="60" spans="2:10">
      <c r="B60" s="598"/>
      <c r="C60" s="598"/>
      <c r="D60" s="598"/>
      <c r="E60" s="598"/>
      <c r="F60" s="598"/>
      <c r="G60" s="598"/>
      <c r="H60" s="598"/>
      <c r="I60" s="598"/>
      <c r="J60" s="598"/>
    </row>
    <row r="61" spans="2:10">
      <c r="B61" s="598"/>
      <c r="C61" s="598"/>
      <c r="D61" s="598"/>
      <c r="E61" s="598"/>
      <c r="F61" s="598"/>
      <c r="G61" s="598"/>
      <c r="H61" s="598"/>
      <c r="I61" s="598"/>
      <c r="J61" s="598"/>
    </row>
    <row r="62" spans="2:10">
      <c r="B62" s="598"/>
      <c r="C62" s="598"/>
      <c r="D62" s="598"/>
      <c r="E62" s="598"/>
      <c r="F62" s="598"/>
      <c r="G62" s="598"/>
      <c r="H62" s="598"/>
      <c r="I62" s="598"/>
      <c r="J62" s="598"/>
    </row>
    <row r="63" spans="2:10">
      <c r="B63" s="598"/>
      <c r="C63" s="598"/>
      <c r="D63" s="598"/>
      <c r="E63" s="598"/>
      <c r="F63" s="598"/>
      <c r="G63" s="598"/>
      <c r="H63" s="598"/>
      <c r="I63" s="598"/>
      <c r="J63" s="598"/>
    </row>
    <row r="64" spans="2:10">
      <c r="B64" s="598"/>
      <c r="C64" s="598"/>
      <c r="D64" s="598"/>
      <c r="E64" s="598"/>
      <c r="F64" s="598"/>
      <c r="G64" s="598"/>
      <c r="H64" s="598"/>
      <c r="I64" s="598"/>
      <c r="J64" s="598"/>
    </row>
    <row r="65" spans="2:10">
      <c r="B65" s="598"/>
      <c r="C65" s="598"/>
      <c r="D65" s="598"/>
      <c r="E65" s="598"/>
      <c r="F65" s="598"/>
      <c r="G65" s="598"/>
      <c r="H65" s="598"/>
      <c r="I65" s="598"/>
      <c r="J65" s="598"/>
    </row>
    <row r="66" spans="2:10">
      <c r="B66" s="598"/>
      <c r="C66" s="598"/>
      <c r="D66" s="598"/>
      <c r="E66" s="598"/>
      <c r="F66" s="598"/>
      <c r="G66" s="598"/>
      <c r="H66" s="598"/>
      <c r="I66" s="598"/>
      <c r="J66" s="598"/>
    </row>
    <row r="67" spans="2:10">
      <c r="B67" s="598"/>
      <c r="C67" s="598"/>
      <c r="D67" s="598"/>
      <c r="E67" s="598"/>
      <c r="F67" s="598"/>
      <c r="G67" s="598"/>
      <c r="H67" s="598"/>
      <c r="I67" s="598"/>
      <c r="J67" s="598"/>
    </row>
    <row r="68" spans="2:10">
      <c r="B68" s="598"/>
      <c r="C68" s="598"/>
      <c r="D68" s="598"/>
      <c r="E68" s="598"/>
      <c r="F68" s="598"/>
      <c r="G68" s="598"/>
      <c r="H68" s="598"/>
      <c r="I68" s="598"/>
      <c r="J68" s="598"/>
    </row>
    <row r="69" spans="2:10">
      <c r="B69" s="598"/>
      <c r="C69" s="598"/>
      <c r="D69" s="598"/>
      <c r="E69" s="598"/>
      <c r="F69" s="598"/>
      <c r="G69" s="598"/>
      <c r="H69" s="598"/>
      <c r="I69" s="598"/>
      <c r="J69" s="598"/>
    </row>
    <row r="70" spans="2:10">
      <c r="B70" s="598"/>
      <c r="C70" s="598"/>
      <c r="D70" s="598"/>
      <c r="E70" s="598"/>
      <c r="F70" s="598"/>
      <c r="G70" s="598"/>
      <c r="H70" s="598"/>
      <c r="I70" s="598"/>
      <c r="J70" s="598"/>
    </row>
    <row r="71" spans="2:10">
      <c r="B71" s="598"/>
      <c r="C71" s="598"/>
      <c r="D71" s="598"/>
      <c r="E71" s="598"/>
      <c r="F71" s="598"/>
      <c r="G71" s="598"/>
      <c r="H71" s="598"/>
      <c r="I71" s="598"/>
      <c r="J71" s="598"/>
    </row>
    <row r="72" spans="2:10">
      <c r="B72" s="598"/>
      <c r="C72" s="598"/>
      <c r="D72" s="598"/>
      <c r="E72" s="598"/>
      <c r="F72" s="598"/>
      <c r="G72" s="598"/>
      <c r="H72" s="598"/>
      <c r="I72" s="598"/>
      <c r="J72" s="598"/>
    </row>
    <row r="73" spans="2:10">
      <c r="B73" s="598"/>
      <c r="C73" s="598"/>
      <c r="D73" s="598"/>
      <c r="E73" s="598"/>
      <c r="F73" s="598"/>
      <c r="G73" s="598"/>
      <c r="H73" s="598"/>
      <c r="I73" s="598"/>
      <c r="J73" s="598"/>
    </row>
    <row r="74" spans="2:10">
      <c r="B74" s="598"/>
      <c r="C74" s="598"/>
      <c r="D74" s="598"/>
      <c r="E74" s="598"/>
      <c r="F74" s="598"/>
      <c r="G74" s="598"/>
      <c r="H74" s="598"/>
      <c r="I74" s="598"/>
      <c r="J74" s="598"/>
    </row>
    <row r="75" spans="2:10">
      <c r="B75" s="598"/>
      <c r="C75" s="598"/>
      <c r="D75" s="598"/>
      <c r="E75" s="598"/>
      <c r="F75" s="598"/>
      <c r="G75" s="598"/>
      <c r="H75" s="598"/>
      <c r="I75" s="598"/>
      <c r="J75" s="598"/>
    </row>
    <row r="76" spans="2:10">
      <c r="B76" s="598"/>
      <c r="C76" s="598"/>
      <c r="D76" s="598"/>
      <c r="E76" s="598"/>
      <c r="F76" s="598"/>
      <c r="G76" s="598"/>
      <c r="H76" s="598"/>
      <c r="I76" s="598"/>
      <c r="J76" s="598"/>
    </row>
    <row r="77" spans="2:10">
      <c r="B77" s="598"/>
      <c r="C77" s="598"/>
      <c r="D77" s="598"/>
      <c r="E77" s="598"/>
      <c r="F77" s="598"/>
      <c r="G77" s="598"/>
      <c r="H77" s="598"/>
      <c r="I77" s="598"/>
      <c r="J77" s="598"/>
    </row>
    <row r="78" spans="2:10">
      <c r="B78" s="598"/>
      <c r="C78" s="598"/>
      <c r="D78" s="598"/>
      <c r="E78" s="598"/>
      <c r="F78" s="598"/>
      <c r="G78" s="598"/>
      <c r="H78" s="598"/>
      <c r="I78" s="598"/>
      <c r="J78" s="598"/>
    </row>
    <row r="79" spans="2:10">
      <c r="B79" s="598"/>
      <c r="C79" s="598"/>
      <c r="D79" s="598"/>
      <c r="E79" s="598"/>
      <c r="F79" s="598"/>
      <c r="G79" s="598"/>
      <c r="H79" s="598"/>
      <c r="I79" s="598"/>
      <c r="J79" s="598"/>
    </row>
    <row r="80" spans="2:10">
      <c r="B80" s="598"/>
      <c r="C80" s="598"/>
      <c r="D80" s="598"/>
      <c r="E80" s="598"/>
      <c r="F80" s="598"/>
      <c r="G80" s="598"/>
      <c r="H80" s="598"/>
      <c r="I80" s="598"/>
      <c r="J80" s="598"/>
    </row>
    <row r="81" spans="2:10">
      <c r="B81" s="598"/>
      <c r="C81" s="598"/>
      <c r="D81" s="598"/>
      <c r="E81" s="598"/>
      <c r="F81" s="598"/>
      <c r="G81" s="598"/>
      <c r="H81" s="598"/>
      <c r="I81" s="598"/>
      <c r="J81" s="598"/>
    </row>
    <row r="82" spans="2:10">
      <c r="B82" s="598"/>
      <c r="C82" s="598"/>
      <c r="D82" s="598"/>
      <c r="E82" s="598"/>
      <c r="F82" s="598"/>
      <c r="G82" s="598"/>
      <c r="H82" s="598"/>
      <c r="I82" s="598"/>
      <c r="J82" s="598"/>
    </row>
    <row r="83" spans="2:10">
      <c r="B83" s="598"/>
      <c r="C83" s="598"/>
      <c r="D83" s="598"/>
      <c r="E83" s="598"/>
      <c r="F83" s="598"/>
      <c r="G83" s="598"/>
      <c r="H83" s="598"/>
      <c r="I83" s="598"/>
      <c r="J83" s="598"/>
    </row>
    <row r="84" spans="2:10">
      <c r="B84" s="598"/>
      <c r="C84" s="598"/>
      <c r="D84" s="598"/>
      <c r="E84" s="598"/>
      <c r="F84" s="598"/>
      <c r="G84" s="598"/>
      <c r="H84" s="598"/>
      <c r="I84" s="598"/>
      <c r="J84" s="598"/>
    </row>
    <row r="85" spans="2:10">
      <c r="B85" s="598"/>
      <c r="C85" s="598"/>
      <c r="D85" s="598"/>
      <c r="E85" s="598"/>
      <c r="F85" s="598"/>
      <c r="G85" s="598"/>
      <c r="H85" s="598"/>
      <c r="I85" s="598"/>
      <c r="J85" s="598"/>
    </row>
    <row r="86" spans="2:10">
      <c r="B86" s="598"/>
      <c r="C86" s="598"/>
      <c r="D86" s="598"/>
      <c r="E86" s="598"/>
      <c r="F86" s="598"/>
      <c r="G86" s="598"/>
      <c r="H86" s="598"/>
      <c r="I86" s="598"/>
      <c r="J86" s="598"/>
    </row>
    <row r="87" spans="2:10">
      <c r="B87" s="598"/>
      <c r="C87" s="598"/>
      <c r="D87" s="598"/>
      <c r="E87" s="598"/>
      <c r="F87" s="598"/>
      <c r="G87" s="598"/>
      <c r="H87" s="598"/>
      <c r="I87" s="598"/>
      <c r="J87" s="598"/>
    </row>
    <row r="88" spans="2:10">
      <c r="B88" s="598"/>
      <c r="C88" s="598"/>
      <c r="D88" s="598"/>
      <c r="E88" s="598"/>
      <c r="F88" s="598"/>
      <c r="G88" s="598"/>
      <c r="H88" s="598"/>
      <c r="I88" s="598"/>
      <c r="J88" s="598"/>
    </row>
    <row r="89" spans="2:10">
      <c r="B89" s="598"/>
      <c r="C89" s="598"/>
      <c r="D89" s="598"/>
      <c r="E89" s="598"/>
      <c r="F89" s="598"/>
      <c r="G89" s="598"/>
      <c r="H89" s="598"/>
      <c r="I89" s="598"/>
      <c r="J89" s="598"/>
    </row>
    <row r="90" spans="2:10">
      <c r="B90" s="598"/>
      <c r="C90" s="598"/>
      <c r="D90" s="598"/>
      <c r="E90" s="598"/>
      <c r="F90" s="598"/>
      <c r="G90" s="598"/>
      <c r="H90" s="598"/>
      <c r="I90" s="598"/>
      <c r="J90" s="598"/>
    </row>
    <row r="91" spans="2:10">
      <c r="B91" s="598"/>
      <c r="C91" s="598"/>
      <c r="D91" s="598"/>
      <c r="E91" s="598"/>
      <c r="F91" s="598"/>
      <c r="G91" s="598"/>
      <c r="H91" s="598"/>
      <c r="I91" s="598"/>
      <c r="J91" s="598"/>
    </row>
    <row r="92" spans="2:10">
      <c r="B92" s="598"/>
      <c r="C92" s="598"/>
      <c r="D92" s="598"/>
      <c r="E92" s="598"/>
      <c r="F92" s="598"/>
      <c r="G92" s="598"/>
      <c r="H92" s="598"/>
      <c r="I92" s="598"/>
      <c r="J92" s="598"/>
    </row>
    <row r="93" spans="2:10">
      <c r="B93" s="598"/>
      <c r="C93" s="598"/>
      <c r="D93" s="598"/>
      <c r="E93" s="598"/>
      <c r="F93" s="598"/>
      <c r="G93" s="598"/>
      <c r="H93" s="598"/>
      <c r="I93" s="598"/>
      <c r="J93" s="598"/>
    </row>
    <row r="94" spans="2:10">
      <c r="B94" s="598"/>
      <c r="C94" s="598"/>
      <c r="D94" s="598"/>
      <c r="E94" s="598"/>
      <c r="F94" s="598"/>
      <c r="G94" s="598"/>
      <c r="H94" s="598"/>
      <c r="I94" s="598"/>
      <c r="J94" s="598"/>
    </row>
    <row r="95" spans="2:10">
      <c r="B95" s="598"/>
      <c r="C95" s="598"/>
      <c r="D95" s="598"/>
      <c r="E95" s="598"/>
      <c r="F95" s="598"/>
      <c r="G95" s="598"/>
      <c r="H95" s="598"/>
      <c r="I95" s="598"/>
      <c r="J95" s="598"/>
    </row>
    <row r="96" spans="2:10">
      <c r="B96" s="598"/>
      <c r="C96" s="598"/>
      <c r="D96" s="598"/>
      <c r="E96" s="598"/>
      <c r="F96" s="598"/>
      <c r="G96" s="598"/>
      <c r="H96" s="598"/>
      <c r="I96" s="598"/>
      <c r="J96" s="598"/>
    </row>
    <row r="97" spans="2:10">
      <c r="B97" s="598"/>
      <c r="C97" s="598"/>
      <c r="D97" s="598"/>
      <c r="E97" s="598"/>
      <c r="F97" s="598"/>
      <c r="G97" s="598"/>
      <c r="H97" s="598"/>
      <c r="I97" s="598"/>
      <c r="J97" s="598"/>
    </row>
    <row r="98" spans="2:10">
      <c r="B98" s="598"/>
      <c r="C98" s="598"/>
      <c r="D98" s="598"/>
      <c r="E98" s="598"/>
      <c r="F98" s="598"/>
      <c r="G98" s="598"/>
      <c r="H98" s="598"/>
      <c r="I98" s="598"/>
      <c r="J98" s="598"/>
    </row>
    <row r="99" spans="2:10">
      <c r="B99" s="598"/>
      <c r="C99" s="598"/>
      <c r="D99" s="598"/>
      <c r="E99" s="598"/>
      <c r="F99" s="598"/>
      <c r="G99" s="598"/>
      <c r="H99" s="598"/>
      <c r="I99" s="598"/>
      <c r="J99" s="598"/>
    </row>
    <row r="100" spans="2:10">
      <c r="B100" s="598"/>
      <c r="C100" s="598"/>
      <c r="D100" s="598"/>
      <c r="E100" s="598"/>
      <c r="F100" s="598"/>
      <c r="G100" s="598"/>
      <c r="H100" s="598"/>
      <c r="I100" s="598"/>
      <c r="J100" s="598"/>
    </row>
    <row r="101" spans="2:10">
      <c r="B101" s="598"/>
      <c r="C101" s="598"/>
      <c r="D101" s="598"/>
      <c r="E101" s="598"/>
      <c r="F101" s="598"/>
      <c r="G101" s="598"/>
      <c r="H101" s="598"/>
      <c r="I101" s="598"/>
      <c r="J101" s="598"/>
    </row>
    <row r="102" spans="2:10">
      <c r="B102" s="598"/>
      <c r="C102" s="598"/>
      <c r="D102" s="598"/>
      <c r="E102" s="598"/>
      <c r="F102" s="598"/>
      <c r="G102" s="598"/>
      <c r="H102" s="598"/>
      <c r="I102" s="598"/>
      <c r="J102" s="598"/>
    </row>
    <row r="103" spans="2:10">
      <c r="B103" s="598"/>
      <c r="C103" s="598"/>
      <c r="D103" s="598"/>
      <c r="E103" s="598"/>
      <c r="F103" s="598"/>
      <c r="G103" s="598"/>
      <c r="H103" s="598"/>
      <c r="I103" s="598"/>
      <c r="J103" s="598"/>
    </row>
    <row r="104" spans="2:10">
      <c r="B104" s="598"/>
      <c r="C104" s="598"/>
      <c r="D104" s="598"/>
      <c r="E104" s="598"/>
      <c r="F104" s="598"/>
      <c r="G104" s="598"/>
      <c r="H104" s="598"/>
      <c r="I104" s="598"/>
      <c r="J104" s="598"/>
    </row>
    <row r="105" spans="2:10">
      <c r="B105" s="598"/>
      <c r="C105" s="598"/>
      <c r="D105" s="598"/>
      <c r="E105" s="598"/>
      <c r="F105" s="598"/>
      <c r="G105" s="598"/>
      <c r="H105" s="598"/>
      <c r="I105" s="598"/>
      <c r="J105" s="598"/>
    </row>
    <row r="106" spans="2:10">
      <c r="B106" s="598"/>
      <c r="C106" s="598"/>
      <c r="D106" s="598"/>
      <c r="E106" s="598"/>
      <c r="F106" s="598"/>
      <c r="G106" s="598"/>
      <c r="H106" s="598"/>
      <c r="I106" s="598"/>
      <c r="J106" s="598"/>
    </row>
    <row r="107" spans="2:10">
      <c r="B107" s="598"/>
      <c r="C107" s="598"/>
      <c r="D107" s="598"/>
      <c r="E107" s="598"/>
      <c r="F107" s="598"/>
      <c r="G107" s="598"/>
      <c r="H107" s="598"/>
      <c r="I107" s="598"/>
      <c r="J107" s="598"/>
    </row>
    <row r="108" spans="2:10">
      <c r="B108" s="598"/>
      <c r="C108" s="598"/>
      <c r="D108" s="598"/>
      <c r="E108" s="598"/>
      <c r="F108" s="598"/>
      <c r="G108" s="598"/>
      <c r="H108" s="598"/>
      <c r="I108" s="598"/>
      <c r="J108" s="598"/>
    </row>
    <row r="109" spans="2:10">
      <c r="B109" s="598"/>
      <c r="C109" s="598"/>
      <c r="D109" s="598"/>
      <c r="E109" s="598"/>
      <c r="F109" s="598"/>
      <c r="G109" s="598"/>
      <c r="H109" s="598"/>
      <c r="I109" s="598"/>
      <c r="J109" s="598"/>
    </row>
    <row r="110" spans="2:10">
      <c r="B110" s="598"/>
      <c r="C110" s="598"/>
      <c r="D110" s="598"/>
      <c r="E110" s="598"/>
      <c r="F110" s="598"/>
      <c r="G110" s="598"/>
      <c r="H110" s="598"/>
      <c r="I110" s="598"/>
      <c r="J110" s="598"/>
    </row>
    <row r="111" spans="2:10">
      <c r="B111" s="598"/>
      <c r="C111" s="598"/>
      <c r="D111" s="598"/>
      <c r="E111" s="598"/>
      <c r="F111" s="598"/>
      <c r="G111" s="598"/>
      <c r="H111" s="598"/>
      <c r="I111" s="598"/>
      <c r="J111" s="598"/>
    </row>
    <row r="112" spans="2:10">
      <c r="B112" s="598"/>
      <c r="C112" s="598"/>
      <c r="D112" s="598"/>
      <c r="E112" s="598"/>
      <c r="F112" s="598"/>
      <c r="G112" s="598"/>
      <c r="H112" s="598"/>
      <c r="I112" s="598"/>
      <c r="J112" s="598"/>
    </row>
    <row r="113" spans="2:10">
      <c r="B113" s="598"/>
      <c r="C113" s="598"/>
      <c r="D113" s="598"/>
      <c r="E113" s="598"/>
      <c r="F113" s="598"/>
      <c r="G113" s="598"/>
      <c r="H113" s="598"/>
      <c r="I113" s="598"/>
      <c r="J113" s="598"/>
    </row>
    <row r="114" spans="2:10">
      <c r="B114" s="598"/>
      <c r="C114" s="598"/>
      <c r="D114" s="598"/>
      <c r="E114" s="598"/>
      <c r="F114" s="598"/>
      <c r="G114" s="598"/>
      <c r="H114" s="598"/>
      <c r="I114" s="598"/>
      <c r="J114" s="598"/>
    </row>
    <row r="115" spans="2:10">
      <c r="B115" s="598"/>
      <c r="C115" s="598"/>
      <c r="D115" s="598"/>
      <c r="E115" s="598"/>
      <c r="F115" s="598"/>
      <c r="G115" s="598"/>
      <c r="H115" s="598"/>
      <c r="I115" s="598"/>
      <c r="J115" s="598"/>
    </row>
    <row r="116" spans="2:10">
      <c r="B116" s="598"/>
      <c r="C116" s="598"/>
      <c r="D116" s="598"/>
      <c r="E116" s="598"/>
      <c r="F116" s="598"/>
      <c r="G116" s="598"/>
      <c r="H116" s="598"/>
      <c r="I116" s="598"/>
      <c r="J116" s="598"/>
    </row>
    <row r="117" spans="2:10">
      <c r="B117" s="598"/>
      <c r="C117" s="598"/>
      <c r="D117" s="598"/>
      <c r="E117" s="598"/>
      <c r="F117" s="598"/>
      <c r="G117" s="598"/>
      <c r="H117" s="598"/>
      <c r="I117" s="598"/>
      <c r="J117" s="598"/>
    </row>
    <row r="118" spans="2:10">
      <c r="B118" s="598"/>
      <c r="C118" s="598"/>
      <c r="D118" s="598"/>
      <c r="E118" s="598"/>
      <c r="F118" s="598"/>
      <c r="G118" s="598"/>
      <c r="H118" s="598"/>
      <c r="I118" s="598"/>
      <c r="J118" s="598"/>
    </row>
    <row r="119" spans="2:10">
      <c r="B119" s="598"/>
      <c r="C119" s="598"/>
      <c r="D119" s="598"/>
      <c r="E119" s="598"/>
      <c r="F119" s="598"/>
      <c r="G119" s="598"/>
      <c r="H119" s="598"/>
      <c r="I119" s="598"/>
      <c r="J119" s="598"/>
    </row>
    <row r="120" spans="2:10">
      <c r="B120" s="598"/>
      <c r="C120" s="598"/>
      <c r="D120" s="598"/>
      <c r="E120" s="598"/>
      <c r="F120" s="598"/>
      <c r="G120" s="598"/>
      <c r="H120" s="598"/>
      <c r="I120" s="598"/>
      <c r="J120" s="598"/>
    </row>
    <row r="121" spans="2:10">
      <c r="B121" s="598"/>
      <c r="C121" s="598"/>
      <c r="D121" s="598"/>
      <c r="E121" s="598"/>
      <c r="F121" s="598"/>
      <c r="G121" s="598"/>
      <c r="H121" s="598"/>
      <c r="I121" s="598"/>
      <c r="J121" s="598"/>
    </row>
    <row r="122" spans="2:10">
      <c r="B122" s="598"/>
      <c r="C122" s="598"/>
      <c r="D122" s="598"/>
      <c r="E122" s="598"/>
      <c r="F122" s="598"/>
      <c r="G122" s="598"/>
      <c r="H122" s="598"/>
      <c r="I122" s="598"/>
      <c r="J122" s="598"/>
    </row>
    <row r="123" spans="2:10">
      <c r="B123" s="598"/>
      <c r="C123" s="598"/>
      <c r="D123" s="598"/>
      <c r="E123" s="598"/>
      <c r="F123" s="598"/>
      <c r="G123" s="598"/>
      <c r="H123" s="598"/>
      <c r="I123" s="598"/>
      <c r="J123" s="598"/>
    </row>
    <row r="124" spans="2:10">
      <c r="B124" s="598"/>
      <c r="C124" s="598"/>
      <c r="D124" s="598"/>
      <c r="E124" s="598"/>
      <c r="F124" s="598"/>
      <c r="G124" s="598"/>
      <c r="H124" s="598"/>
      <c r="I124" s="598"/>
      <c r="J124" s="598"/>
    </row>
    <row r="125" spans="2:10">
      <c r="B125" s="598"/>
      <c r="C125" s="598"/>
      <c r="D125" s="598"/>
      <c r="E125" s="598"/>
      <c r="F125" s="598"/>
      <c r="G125" s="598"/>
      <c r="H125" s="598"/>
      <c r="I125" s="598"/>
      <c r="J125" s="598"/>
    </row>
    <row r="126" spans="2:10">
      <c r="B126" s="598"/>
      <c r="C126" s="598"/>
      <c r="D126" s="598"/>
      <c r="E126" s="598"/>
      <c r="F126" s="598"/>
      <c r="G126" s="598"/>
      <c r="H126" s="598"/>
      <c r="I126" s="598"/>
      <c r="J126" s="598"/>
    </row>
    <row r="127" spans="2:10">
      <c r="B127" s="598"/>
      <c r="C127" s="598"/>
      <c r="D127" s="598"/>
      <c r="E127" s="598"/>
      <c r="F127" s="598"/>
      <c r="G127" s="598"/>
      <c r="H127" s="598"/>
      <c r="I127" s="598"/>
      <c r="J127" s="598"/>
    </row>
    <row r="128" spans="2:10">
      <c r="B128" s="598"/>
      <c r="C128" s="598"/>
      <c r="D128" s="598"/>
      <c r="E128" s="598"/>
      <c r="F128" s="598"/>
      <c r="G128" s="598"/>
      <c r="H128" s="598"/>
      <c r="I128" s="598"/>
      <c r="J128" s="598"/>
    </row>
    <row r="129" spans="2:10">
      <c r="B129" s="598"/>
      <c r="C129" s="598"/>
      <c r="D129" s="598"/>
      <c r="E129" s="598"/>
      <c r="F129" s="598"/>
      <c r="G129" s="598"/>
      <c r="H129" s="598"/>
      <c r="I129" s="598"/>
      <c r="J129" s="598"/>
    </row>
    <row r="130" spans="2:10">
      <c r="B130" s="598"/>
      <c r="C130" s="598"/>
      <c r="D130" s="598"/>
      <c r="E130" s="598"/>
      <c r="F130" s="598"/>
      <c r="G130" s="598"/>
      <c r="H130" s="598"/>
      <c r="I130" s="598"/>
      <c r="J130" s="598"/>
    </row>
    <row r="131" spans="2:10">
      <c r="B131" s="598"/>
      <c r="C131" s="598"/>
      <c r="D131" s="598"/>
      <c r="E131" s="598"/>
      <c r="F131" s="598"/>
      <c r="G131" s="598"/>
      <c r="H131" s="598"/>
      <c r="I131" s="598"/>
      <c r="J131" s="598"/>
    </row>
    <row r="132" spans="2:10">
      <c r="B132" s="598"/>
      <c r="C132" s="598"/>
      <c r="D132" s="598"/>
      <c r="E132" s="598"/>
      <c r="F132" s="598"/>
      <c r="G132" s="598"/>
      <c r="H132" s="598"/>
      <c r="I132" s="598"/>
      <c r="J132" s="598"/>
    </row>
    <row r="133" spans="2:10">
      <c r="B133" s="598"/>
      <c r="C133" s="598"/>
      <c r="D133" s="598"/>
      <c r="E133" s="598"/>
      <c r="F133" s="598"/>
      <c r="G133" s="598"/>
      <c r="H133" s="598"/>
      <c r="I133" s="598"/>
      <c r="J133" s="598"/>
    </row>
    <row r="134" spans="2:10">
      <c r="B134" s="598"/>
      <c r="C134" s="598"/>
      <c r="D134" s="598"/>
      <c r="E134" s="598"/>
      <c r="F134" s="598"/>
      <c r="G134" s="598"/>
      <c r="H134" s="598"/>
      <c r="I134" s="598"/>
      <c r="J134" s="598"/>
    </row>
    <row r="135" spans="2:10">
      <c r="B135" s="598"/>
      <c r="C135" s="598"/>
      <c r="D135" s="598"/>
      <c r="E135" s="598"/>
      <c r="F135" s="598"/>
      <c r="G135" s="598"/>
      <c r="H135" s="598"/>
      <c r="I135" s="598"/>
      <c r="J135" s="598"/>
    </row>
    <row r="136" spans="2:10">
      <c r="B136" s="598"/>
      <c r="C136" s="598"/>
      <c r="D136" s="598"/>
      <c r="E136" s="598"/>
      <c r="F136" s="598"/>
      <c r="G136" s="598"/>
      <c r="H136" s="598"/>
      <c r="I136" s="598"/>
      <c r="J136" s="598"/>
    </row>
    <row r="137" spans="2:10">
      <c r="B137" s="598"/>
      <c r="C137" s="598"/>
      <c r="D137" s="598"/>
      <c r="E137" s="598"/>
      <c r="F137" s="598"/>
      <c r="G137" s="598"/>
      <c r="H137" s="598"/>
      <c r="I137" s="598"/>
      <c r="J137" s="598"/>
    </row>
    <row r="138" spans="2:10">
      <c r="B138" s="598"/>
      <c r="C138" s="598"/>
      <c r="D138" s="598"/>
      <c r="E138" s="598"/>
      <c r="F138" s="598"/>
      <c r="G138" s="598"/>
      <c r="H138" s="598"/>
      <c r="I138" s="598"/>
      <c r="J138" s="598"/>
    </row>
    <row r="139" spans="2:10">
      <c r="B139" s="598"/>
      <c r="C139" s="598"/>
      <c r="D139" s="598"/>
      <c r="E139" s="598"/>
      <c r="F139" s="598"/>
      <c r="G139" s="598"/>
      <c r="H139" s="598"/>
      <c r="I139" s="598"/>
      <c r="J139" s="598"/>
    </row>
    <row r="140" spans="2:10">
      <c r="B140" s="598"/>
      <c r="C140" s="598"/>
      <c r="D140" s="598"/>
      <c r="E140" s="598"/>
      <c r="F140" s="598"/>
      <c r="G140" s="598"/>
      <c r="H140" s="598"/>
      <c r="I140" s="598"/>
      <c r="J140" s="598"/>
    </row>
    <row r="141" spans="2:10">
      <c r="B141" s="598"/>
      <c r="C141" s="598"/>
      <c r="D141" s="598"/>
      <c r="E141" s="598"/>
      <c r="F141" s="598"/>
      <c r="G141" s="598"/>
      <c r="H141" s="598"/>
      <c r="I141" s="598"/>
      <c r="J141" s="598"/>
    </row>
    <row r="142" spans="2:10">
      <c r="B142" s="598"/>
      <c r="C142" s="598"/>
      <c r="D142" s="598"/>
      <c r="E142" s="598"/>
      <c r="F142" s="598"/>
      <c r="G142" s="598"/>
      <c r="H142" s="598"/>
      <c r="I142" s="598"/>
      <c r="J142" s="598"/>
    </row>
    <row r="143" spans="2:10">
      <c r="B143" s="598"/>
      <c r="C143" s="598"/>
      <c r="D143" s="598"/>
      <c r="E143" s="598"/>
      <c r="F143" s="598"/>
      <c r="G143" s="598"/>
      <c r="H143" s="598"/>
      <c r="I143" s="598"/>
      <c r="J143" s="598"/>
    </row>
    <row r="144" spans="2:10">
      <c r="B144" s="598"/>
      <c r="C144" s="598"/>
      <c r="D144" s="598"/>
      <c r="E144" s="598"/>
      <c r="F144" s="598"/>
      <c r="G144" s="598"/>
      <c r="H144" s="598"/>
      <c r="I144" s="598"/>
      <c r="J144" s="598"/>
    </row>
    <row r="145" spans="2:10">
      <c r="B145" s="598"/>
      <c r="C145" s="598"/>
      <c r="D145" s="598"/>
      <c r="E145" s="598"/>
      <c r="F145" s="598"/>
      <c r="G145" s="598"/>
      <c r="H145" s="598"/>
      <c r="I145" s="598"/>
      <c r="J145" s="598"/>
    </row>
    <row r="146" spans="2:10">
      <c r="B146" s="598"/>
      <c r="C146" s="598"/>
      <c r="D146" s="598"/>
      <c r="E146" s="598"/>
      <c r="F146" s="598"/>
      <c r="G146" s="598"/>
      <c r="H146" s="598"/>
      <c r="I146" s="598"/>
      <c r="J146" s="598"/>
    </row>
    <row r="147" spans="2:10">
      <c r="B147" s="598"/>
      <c r="C147" s="598"/>
      <c r="D147" s="598"/>
      <c r="E147" s="598"/>
      <c r="F147" s="598"/>
      <c r="G147" s="598"/>
      <c r="H147" s="598"/>
      <c r="I147" s="598"/>
      <c r="J147" s="598"/>
    </row>
    <row r="148" spans="2:10">
      <c r="B148" s="598"/>
      <c r="C148" s="598"/>
      <c r="D148" s="598"/>
      <c r="E148" s="598"/>
      <c r="F148" s="598"/>
      <c r="G148" s="598"/>
      <c r="H148" s="598"/>
      <c r="I148" s="598"/>
      <c r="J148" s="598"/>
    </row>
    <row r="149" spans="2:10">
      <c r="B149" s="598"/>
      <c r="C149" s="598"/>
      <c r="D149" s="598"/>
      <c r="E149" s="598"/>
      <c r="F149" s="598"/>
      <c r="G149" s="598"/>
      <c r="H149" s="598"/>
      <c r="I149" s="598"/>
      <c r="J149" s="598"/>
    </row>
    <row r="150" spans="2:10">
      <c r="B150" s="598"/>
      <c r="C150" s="598"/>
      <c r="D150" s="598"/>
      <c r="E150" s="598"/>
      <c r="F150" s="598"/>
      <c r="G150" s="598"/>
      <c r="H150" s="598"/>
      <c r="I150" s="598"/>
      <c r="J150" s="598"/>
    </row>
    <row r="151" spans="2:10">
      <c r="B151" s="598"/>
      <c r="C151" s="598"/>
      <c r="D151" s="598"/>
      <c r="E151" s="598"/>
      <c r="F151" s="598"/>
      <c r="G151" s="598"/>
      <c r="H151" s="598"/>
      <c r="I151" s="598"/>
      <c r="J151" s="598"/>
    </row>
    <row r="152" spans="2:10">
      <c r="B152" s="598"/>
      <c r="C152" s="598"/>
      <c r="D152" s="598"/>
      <c r="E152" s="598"/>
      <c r="F152" s="598"/>
      <c r="G152" s="598"/>
      <c r="H152" s="598"/>
      <c r="I152" s="598"/>
      <c r="J152" s="598"/>
    </row>
    <row r="153" spans="2:10">
      <c r="B153" s="598"/>
      <c r="C153" s="598"/>
      <c r="D153" s="598"/>
      <c r="E153" s="598"/>
      <c r="F153" s="598"/>
      <c r="G153" s="598"/>
      <c r="H153" s="598"/>
      <c r="I153" s="598"/>
      <c r="J153" s="598"/>
    </row>
    <row r="154" spans="2:10">
      <c r="B154" s="598"/>
      <c r="C154" s="598"/>
      <c r="D154" s="598"/>
      <c r="E154" s="598"/>
      <c r="F154" s="598"/>
      <c r="G154" s="598"/>
      <c r="H154" s="598"/>
      <c r="I154" s="598"/>
      <c r="J154" s="598"/>
    </row>
    <row r="155" spans="2:10">
      <c r="B155" s="598"/>
      <c r="C155" s="598"/>
      <c r="D155" s="598"/>
      <c r="E155" s="598"/>
      <c r="F155" s="598"/>
      <c r="G155" s="598"/>
      <c r="H155" s="598"/>
      <c r="I155" s="598"/>
      <c r="J155" s="598"/>
    </row>
    <row r="156" spans="2:10">
      <c r="B156" s="598"/>
      <c r="C156" s="598"/>
      <c r="D156" s="598"/>
      <c r="E156" s="598"/>
      <c r="F156" s="598"/>
      <c r="G156" s="598"/>
      <c r="H156" s="598"/>
      <c r="I156" s="598"/>
      <c r="J156" s="598"/>
    </row>
    <row r="157" spans="2:10">
      <c r="B157" s="598"/>
      <c r="C157" s="598"/>
      <c r="D157" s="598"/>
      <c r="E157" s="598"/>
      <c r="F157" s="598"/>
      <c r="G157" s="598"/>
      <c r="H157" s="598"/>
      <c r="I157" s="598"/>
      <c r="J157" s="598"/>
    </row>
    <row r="158" spans="2:10">
      <c r="B158" s="598"/>
      <c r="C158" s="598"/>
      <c r="D158" s="598"/>
      <c r="E158" s="598"/>
      <c r="F158" s="598"/>
      <c r="G158" s="598"/>
      <c r="H158" s="598"/>
      <c r="I158" s="598"/>
      <c r="J158" s="598"/>
    </row>
    <row r="159" spans="2:10">
      <c r="B159" s="598"/>
      <c r="C159" s="598"/>
      <c r="D159" s="598"/>
      <c r="E159" s="598"/>
      <c r="F159" s="598"/>
      <c r="G159" s="598"/>
      <c r="H159" s="598"/>
      <c r="I159" s="598"/>
      <c r="J159" s="598"/>
    </row>
    <row r="160" spans="2:10">
      <c r="B160" s="598"/>
      <c r="C160" s="598"/>
      <c r="D160" s="598"/>
      <c r="E160" s="598"/>
      <c r="F160" s="598"/>
      <c r="G160" s="598"/>
      <c r="H160" s="598"/>
      <c r="I160" s="598"/>
      <c r="J160" s="598"/>
    </row>
    <row r="161" spans="2:10">
      <c r="B161" s="598"/>
      <c r="C161" s="598"/>
      <c r="D161" s="598"/>
      <c r="E161" s="598"/>
      <c r="F161" s="598"/>
      <c r="G161" s="598"/>
      <c r="H161" s="598"/>
      <c r="I161" s="598"/>
      <c r="J161" s="598"/>
    </row>
    <row r="162" spans="2:10">
      <c r="B162" s="598"/>
      <c r="C162" s="598"/>
      <c r="D162" s="598"/>
      <c r="E162" s="598"/>
      <c r="F162" s="598"/>
      <c r="G162" s="598"/>
      <c r="H162" s="598"/>
      <c r="I162" s="598"/>
      <c r="J162" s="598"/>
    </row>
  </sheetData>
  <mergeCells count="42">
    <mergeCell ref="B35:E35"/>
    <mergeCell ref="H35:J35"/>
    <mergeCell ref="B36:E36"/>
    <mergeCell ref="F36:I36"/>
    <mergeCell ref="D39:I40"/>
    <mergeCell ref="B27:B34"/>
    <mergeCell ref="C27:C34"/>
    <mergeCell ref="D27:E27"/>
    <mergeCell ref="H27:J34"/>
    <mergeCell ref="D28:D30"/>
    <mergeCell ref="D31:E31"/>
    <mergeCell ref="D32:E32"/>
    <mergeCell ref="D33:E33"/>
    <mergeCell ref="D34:E34"/>
    <mergeCell ref="B19:B26"/>
    <mergeCell ref="C19:C26"/>
    <mergeCell ref="D19:E19"/>
    <mergeCell ref="H19:J26"/>
    <mergeCell ref="D20:D22"/>
    <mergeCell ref="D23:E23"/>
    <mergeCell ref="D24:E24"/>
    <mergeCell ref="D25:E25"/>
    <mergeCell ref="D26:E26"/>
    <mergeCell ref="B8:E9"/>
    <mergeCell ref="F8:G9"/>
    <mergeCell ref="H8:J10"/>
    <mergeCell ref="B10:E10"/>
    <mergeCell ref="B11:B18"/>
    <mergeCell ref="C11:C18"/>
    <mergeCell ref="D11:E11"/>
    <mergeCell ref="H11:J18"/>
    <mergeCell ref="D12:D14"/>
    <mergeCell ref="D15:E15"/>
    <mergeCell ref="D16:E16"/>
    <mergeCell ref="D17:E17"/>
    <mergeCell ref="D18:E18"/>
    <mergeCell ref="B2:H2"/>
    <mergeCell ref="B3:H5"/>
    <mergeCell ref="H6:J6"/>
    <mergeCell ref="B7:E7"/>
    <mergeCell ref="F7:G7"/>
    <mergeCell ref="H7:I7"/>
  </mergeCells>
  <phoneticPr fontId="2"/>
  <printOptions horizontalCentered="1" verticalCentered="1"/>
  <pageMargins left="0.11811023622047245" right="0.11811023622047245" top="0.35433070866141736" bottom="0.35433070866141736"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Group Box 1">
              <controlPr defaultSize="0" autoFill="0" autoPict="0">
                <anchor moveWithCells="1">
                  <from>
                    <xdr:col>6</xdr:col>
                    <xdr:colOff>533400</xdr:colOff>
                    <xdr:row>4</xdr:row>
                    <xdr:rowOff>419100</xdr:rowOff>
                  </from>
                  <to>
                    <xdr:col>8</xdr:col>
                    <xdr:colOff>30480</xdr:colOff>
                    <xdr:row>6</xdr:row>
                    <xdr:rowOff>152400</xdr:rowOff>
                  </to>
                </anchor>
              </controlPr>
            </control>
          </mc:Choice>
        </mc:AlternateContent>
        <mc:AlternateContent xmlns:mc="http://schemas.openxmlformats.org/markup-compatibility/2006">
          <mc:Choice Requires="x14">
            <control shapeId="29698" r:id="rId5" name="Group Box 2">
              <controlPr defaultSize="0" autoFill="0" autoPict="0">
                <anchor moveWithCells="1">
                  <from>
                    <xdr:col>5</xdr:col>
                    <xdr:colOff>335280</xdr:colOff>
                    <xdr:row>5</xdr:row>
                    <xdr:rowOff>213360</xdr:rowOff>
                  </from>
                  <to>
                    <xdr:col>6</xdr:col>
                    <xdr:colOff>876300</xdr:colOff>
                    <xdr:row>7</xdr:row>
                    <xdr:rowOff>45720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6</xdr:col>
                    <xdr:colOff>106680</xdr:colOff>
                    <xdr:row>4</xdr:row>
                    <xdr:rowOff>236220</xdr:rowOff>
                  </from>
                  <to>
                    <xdr:col>6</xdr:col>
                    <xdr:colOff>792480</xdr:colOff>
                    <xdr:row>5</xdr:row>
                    <xdr:rowOff>228600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6</xdr:col>
                    <xdr:colOff>609600</xdr:colOff>
                    <xdr:row>4</xdr:row>
                    <xdr:rowOff>236220</xdr:rowOff>
                  </from>
                  <to>
                    <xdr:col>7</xdr:col>
                    <xdr:colOff>220980</xdr:colOff>
                    <xdr:row>5</xdr:row>
                    <xdr:rowOff>228600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5</xdr:col>
                    <xdr:colOff>259080</xdr:colOff>
                    <xdr:row>5</xdr:row>
                    <xdr:rowOff>236220</xdr:rowOff>
                  </from>
                  <to>
                    <xdr:col>5</xdr:col>
                    <xdr:colOff>944880</xdr:colOff>
                    <xdr:row>6</xdr:row>
                    <xdr:rowOff>228600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6</xdr:col>
                    <xdr:colOff>60960</xdr:colOff>
                    <xdr:row>6</xdr:row>
                    <xdr:rowOff>7620</xdr:rowOff>
                  </from>
                  <to>
                    <xdr:col>6</xdr:col>
                    <xdr:colOff>746760</xdr:colOff>
                    <xdr:row>7</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工場・発生材</vt:lpstr>
      <vt:lpstr>CO2排出量</vt:lpstr>
      <vt:lpstr>再生中温化合材</vt:lpstr>
      <vt:lpstr>再生中温化合材(記入例) </vt:lpstr>
      <vt:lpstr>新規中温化合材</vt:lpstr>
      <vt:lpstr>新規中温化合材(記入例)</vt:lpstr>
      <vt:lpstr>CO2排出量!Print_Area</vt:lpstr>
      <vt:lpstr>工場・発生材!Print_Area</vt:lpstr>
      <vt:lpstr>再生中温化合材!Print_Area</vt:lpstr>
      <vt:lpstr>'再生中温化合材(記入例) '!Print_Area</vt:lpstr>
      <vt:lpstr>新規中温化合材!Print_Area</vt:lpstr>
      <vt:lpstr>'新規中温化合材(記入例)'!Print_Area</vt:lpstr>
    </vt:vector>
  </TitlesOfParts>
  <Company>日本アスファルト合材協会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H29調査表20180320</dc:title>
  <dc:creator>資料委員会</dc:creator>
  <cp:lastModifiedBy>秀明 菊池</cp:lastModifiedBy>
  <cp:lastPrinted>2025-10-07T02:04:33Z</cp:lastPrinted>
  <dcterms:created xsi:type="dcterms:W3CDTF">2001-03-20T06:02:18Z</dcterms:created>
  <dcterms:modified xsi:type="dcterms:W3CDTF">2026-03-25T06:45:51Z</dcterms:modified>
</cp:coreProperties>
</file>